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9320" windowHeight="11760" activeTab="0"/>
  </bookViews>
  <sheets>
    <sheet name="Krycí list" sheetId="1" r:id="rId1"/>
    <sheet name="Rekapitulace" sheetId="2" state="hidden" r:id="rId2"/>
    <sheet name="Položky" sheetId="3" state="hidden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'Položky'!$A$1:$G$163</definedName>
    <definedName name="_xlnm.Print_Area" localSheetId="1">'Rekapitulace'!$A$1:$I$15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<sst xmlns="http://schemas.openxmlformats.org/spreadsheetml/2006/main" count="393" uniqueCount="193">
  <si>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</si>
  <si>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</si>
  <si>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</si>
  <si>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</si>
  <si>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</si>
  <si>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</si>
  <si>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</si>
  <si>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</si>
  <si>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</si>
  <si>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</si>
  <si>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</si>
  <si>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</si>
  <si>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</si>
  <si>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</si>
  <si>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</si>
  <si>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</si>
  <si>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</si>
  <si>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</si>
  <si>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</si>
  <si>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</si>
  <si>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</si>
  <si>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</si>
  <si>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</si>
  <si>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</si>
  <si>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</si>
  <si>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</si>
  <si>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</si>
  <si>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</si>
  <si>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</si>
  <si>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</si>
  <si>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</si>
  <si>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</si>
  <si>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</si>
  <si>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</si>
  <si>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</si>
  <si>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</si>
  <si>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</si>
  <si>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</si>
  <si>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</si>
  <si>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</si>
  <si>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</si>
  <si>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</si>
  <si>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</si>
  <si>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</si>
  <si>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</si>
  <si>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</si>
  <si>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</si>
  <si>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</si>
  <si>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</si>
  <si>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</si>
  <si>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</si>
  <si>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</si>
  <si>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</si>
  <si>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</si>
  <si>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</si>
  <si>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</si>
  <si>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</si>
  <si>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</si>
  <si>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</si>
  <si>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61</t>
  </si>
  <si>
    <t>Upravy povrchů vnitřní</t>
  </si>
  <si>
    <t>612425931R00</t>
  </si>
  <si>
    <t xml:space="preserve">Omítka vápenná vnitřního ostění - štuková </t>
  </si>
  <si>
    <t>m2</t>
  </si>
  <si>
    <t>(1,85*2+1,15)*0,3*4+(2,25*2+1,15)*0,3*31</t>
  </si>
  <si>
    <t>(2,05*2+1,15)*0,3</t>
  </si>
  <si>
    <t>(1,45+2,65*2+1,45+2,3*2)*0,3</t>
  </si>
  <si>
    <t>(1*2+0,5)*0,3*4</t>
  </si>
  <si>
    <t>(0,3+0,5*2)*0,3*2</t>
  </si>
  <si>
    <t>63</t>
  </si>
  <si>
    <t>Podlahy a podlahové konstrukce</t>
  </si>
  <si>
    <t>632451022R00</t>
  </si>
  <si>
    <t xml:space="preserve">Vyrovnávací potěr MC 15, v pásu, tl. 30 mm </t>
  </si>
  <si>
    <t>;úprava pod vnitřní parapet</t>
  </si>
  <si>
    <t>1,15*(4+31)*0,4</t>
  </si>
  <si>
    <t>1,15*0,3</t>
  </si>
  <si>
    <t>1,45*0,35*2</t>
  </si>
  <si>
    <t>0,5*0,4*5</t>
  </si>
  <si>
    <t>0,3*0,4*2</t>
  </si>
  <si>
    <t>96</t>
  </si>
  <si>
    <t>Bourání konstrukcí</t>
  </si>
  <si>
    <t>968061112R00</t>
  </si>
  <si>
    <t xml:space="preserve">Vyvěšení dřevěných okenních křídel pl. do 1,5 m2 </t>
  </si>
  <si>
    <t>kus</t>
  </si>
  <si>
    <t>4*4</t>
  </si>
  <si>
    <t>4*31</t>
  </si>
  <si>
    <t>6*2</t>
  </si>
  <si>
    <t>2+4</t>
  </si>
  <si>
    <t>968062355R00</t>
  </si>
  <si>
    <t>Vybourání dřevěných rámů oken špaletových včetně parapetních desek</t>
  </si>
  <si>
    <t>1,15*1,8*4</t>
  </si>
  <si>
    <t>1,15*2,25*31</t>
  </si>
  <si>
    <t>1,15*2,05</t>
  </si>
  <si>
    <t>1,45*2,65</t>
  </si>
  <si>
    <t>1,45*2,35</t>
  </si>
  <si>
    <t>0,5*1*4</t>
  </si>
  <si>
    <t>0,3*0,5*2</t>
  </si>
  <si>
    <t>979 08-1111.R00</t>
  </si>
  <si>
    <t xml:space="preserve">Odvoz suti a vybour. hmot na skládku </t>
  </si>
  <si>
    <t>t</t>
  </si>
  <si>
    <t>6,25</t>
  </si>
  <si>
    <t>979-1</t>
  </si>
  <si>
    <t xml:space="preserve">poplatek za skládku </t>
  </si>
  <si>
    <t>764</t>
  </si>
  <si>
    <t>Konstrukce klempířské</t>
  </si>
  <si>
    <t>764332291R00</t>
  </si>
  <si>
    <t>Montáž provizorního lemování okna s tmelením na původní parapetní plech</t>
  </si>
  <si>
    <t>m</t>
  </si>
  <si>
    <t>1,15(4+31)</t>
  </si>
  <si>
    <t>1,15</t>
  </si>
  <si>
    <t>1,45*2</t>
  </si>
  <si>
    <t>0,5*4</t>
  </si>
  <si>
    <t>0,3*2</t>
  </si>
  <si>
    <t>766</t>
  </si>
  <si>
    <t>Konstrukce truhlářské</t>
  </si>
  <si>
    <t>766694122R00</t>
  </si>
  <si>
    <t xml:space="preserve">Montáž parapetních desek š.nad 30 cm,dl.do 160 cm </t>
  </si>
  <si>
    <t>766694121R00</t>
  </si>
  <si>
    <t xml:space="preserve">Montáž parapetních desek š.nad 30 cm,dl.do 100 cm </t>
  </si>
  <si>
    <t>60775539.A</t>
  </si>
  <si>
    <t xml:space="preserve">Parapet interiér Lignodur šíře 600 mm dl. 6m </t>
  </si>
  <si>
    <t>1,35*(4+31+3)</t>
  </si>
  <si>
    <t>769</t>
  </si>
  <si>
    <t>Otvorove prvky z plastu</t>
  </si>
  <si>
    <t>769-1</t>
  </si>
  <si>
    <t>Okno plastové 1,15*2,25 m dodávka a montáž</t>
  </si>
  <si>
    <t>;rozměr 1,15 x 2,25 m</t>
  </si>
  <si>
    <t>popis položky:</t>
  </si>
  <si>
    <t>;plastové okno čtyřkřídlové, členění dle původního okna, barva bílá</t>
  </si>
  <si>
    <t>;dolní část okna dvoukřídlová, otvírání OS</t>
  </si>
  <si>
    <t>;zasklení:; dvojsklo CONEX</t>
  </si>
  <si>
    <t>;horní část okna dvoukřídlová, otvírání O</t>
  </si>
  <si>
    <t xml:space="preserve">;zasklení:; izolační dvojsklo </t>
  </si>
  <si>
    <t>;osazení v 1.NP</t>
  </si>
  <si>
    <t>počet kusů:</t>
  </si>
  <si>
    <t>769-2</t>
  </si>
  <si>
    <t>Okno plastové 1,15*1,8 m dodávka a montáž</t>
  </si>
  <si>
    <t>;rozměr:; 1,15 x 1,8 m</t>
  </si>
  <si>
    <t>;okno plastové čtyřkřídlové, členění dle původního okna, barva bílá</t>
  </si>
  <si>
    <t>;dolní část dvoukřídlová, otvírání OS</t>
  </si>
  <si>
    <t>;zasklení:; izolační dvojsklo, CONEX</t>
  </si>
  <si>
    <t>;horní část dvoukřídlová, otvírání O</t>
  </si>
  <si>
    <t>;zasklení. izolační dvojsklo</t>
  </si>
  <si>
    <t>;umístění:; 1.NP</t>
  </si>
  <si>
    <t>769-3</t>
  </si>
  <si>
    <t>;rozměr. 1,15 x  2,25 m</t>
  </si>
  <si>
    <t>;zasklení:; izolační dvojsklo</t>
  </si>
  <si>
    <t>;umístění:; 2. a 3. NP</t>
  </si>
  <si>
    <t>769-4</t>
  </si>
  <si>
    <t>Okno plastové 1,15*2,05 m dodávka a montáž</t>
  </si>
  <si>
    <t>;rozměr:; 1,15 x 2,05 m</t>
  </si>
  <si>
    <t xml:space="preserve">počet kusů: </t>
  </si>
  <si>
    <t>769-5</t>
  </si>
  <si>
    <t>Okno plastové 1,45*2,65 m dodávka a montáž</t>
  </si>
  <si>
    <t>;rozměr:; 1,45 x 2,65 m</t>
  </si>
  <si>
    <t>;okno plastové šestikřídlové, členění dle původního okna, barva bílá</t>
  </si>
  <si>
    <t>;dolní část složená z dvoukřídlového a jednokřídlového okna</t>
  </si>
  <si>
    <t>;otvírání OS</t>
  </si>
  <si>
    <t>;spodní část složená z dvoukřídlového a jednokřídlového okna</t>
  </si>
  <si>
    <t>;otvírání O</t>
  </si>
  <si>
    <t>;umístění:; 2.NP</t>
  </si>
  <si>
    <t>769-6</t>
  </si>
  <si>
    <t>Okno plastové 1,45*2,3 m dodávka a montáž</t>
  </si>
  <si>
    <t>;rozměr:; 1,45 x 2,3 m</t>
  </si>
  <si>
    <t>; okno plastové šestikřídlové, členění dle původního okna, barva bílá</t>
  </si>
  <si>
    <t>;horní část složená z dvoukřídlového a jednokřídlového okna</t>
  </si>
  <si>
    <t>;umístění:; 3.NP</t>
  </si>
  <si>
    <t>769-7</t>
  </si>
  <si>
    <t>Okno plastové 0,5*1,0 m dodávka a montáž</t>
  </si>
  <si>
    <t xml:space="preserve">kus </t>
  </si>
  <si>
    <t>;rozměr:; 0,5 x 1,0 m</t>
  </si>
  <si>
    <t>;okno plastové jednokřídlové, barva bílá</t>
  </si>
  <si>
    <t>;umístění:; 2 x 2.NP, 2 x 3.NP</t>
  </si>
  <si>
    <t>769-8</t>
  </si>
  <si>
    <t>Okno plastové 0,3*0,5 m dodávka a montáž</t>
  </si>
  <si>
    <t>;rozměr:; 0,3 x 0,5 m</t>
  </si>
  <si>
    <t>;okono plastové jednokřídlové, barva bílá</t>
  </si>
  <si>
    <t>;umístění:; 1 x 2.NP a 1 x 3.NP</t>
  </si>
  <si>
    <t>769-9</t>
  </si>
  <si>
    <t xml:space="preserve">Žaluzie hliníkové horizontání </t>
  </si>
  <si>
    <t>1,15*2,25*7</t>
  </si>
  <si>
    <t>1,45*2,3</t>
  </si>
  <si>
    <t>784</t>
  </si>
  <si>
    <t>Malby</t>
  </si>
  <si>
    <t>784445911R00</t>
  </si>
  <si>
    <t xml:space="preserve">Oprava, malba latex 2x, 1bar. obrus. míst. do 3,8m </t>
  </si>
  <si>
    <t>67,56*1,15</t>
  </si>
  <si>
    <t>Msto Kolín</t>
  </si>
  <si>
    <t>Výkaz výměr</t>
  </si>
  <si>
    <t>ZADÁNÍ STAVBY</t>
  </si>
  <si>
    <t>V projektu byla použitá cenová soustavy firmy RTS</t>
  </si>
  <si>
    <t>ZUŠ Kolín</t>
  </si>
  <si>
    <t>Výměna oken ZUŠ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</si>
</sst>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5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5" xfId="46" applyFont="1" applyFill="1" applyBorder="1" applyAlignment="1">
      <alignment horizontal="center"/>
      <protection/>
    </xf>
    <xf numFmtId="0" fontId="6" fillId="0" borderId="56" xfId="46" applyFont="1" applyFill="1" applyBorder="1" applyAlignment="1">
      <alignment horizontal="center"/>
      <protection/>
    </xf>
    <xf numFmtId="49" fontId="6" fillId="0" borderId="56" xfId="46" applyNumberFormat="1" applyFont="1" applyFill="1" applyBorder="1" applyAlignment="1">
      <alignment horizontal="left"/>
      <protection/>
    </xf>
    <xf numFmtId="0" fontId="6" fillId="0" borderId="56" xfId="46" applyFont="1" applyFill="1" applyBorder="1">
      <alignment/>
      <protection/>
    </xf>
    <xf numFmtId="0" fontId="0" fillId="0" borderId="56" xfId="46" applyFill="1" applyBorder="1" applyAlignment="1">
      <alignment horizontal="center"/>
      <protection/>
    </xf>
    <xf numFmtId="0" fontId="0" fillId="0" borderId="56" xfId="46" applyNumberFormat="1" applyFill="1" applyBorder="1" applyAlignment="1">
      <alignment horizontal="right"/>
      <protection/>
    </xf>
    <xf numFmtId="0" fontId="0" fillId="0" borderId="56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56" xfId="46" applyFont="1" applyFill="1" applyBorder="1" applyAlignment="1">
      <alignment horizontal="center"/>
      <protection/>
    </xf>
    <xf numFmtId="49" fontId="8" fillId="0" borderId="56" xfId="46" applyNumberFormat="1" applyFont="1" applyFill="1" applyBorder="1" applyAlignment="1">
      <alignment horizontal="left"/>
      <protection/>
    </xf>
    <xf numFmtId="0" fontId="8" fillId="0" borderId="56" xfId="46" applyFont="1" applyFill="1" applyBorder="1" applyAlignment="1">
      <alignment wrapText="1"/>
      <protection/>
    </xf>
    <xf numFmtId="49" fontId="8" fillId="0" borderId="56" xfId="46" applyNumberFormat="1" applyFont="1" applyFill="1" applyBorder="1" applyAlignment="1">
      <alignment horizontal="center" shrinkToFit="1"/>
      <protection/>
    </xf>
    <xf numFmtId="4" fontId="8" fillId="0" borderId="56" xfId="46" applyNumberFormat="1" applyFont="1" applyFill="1" applyBorder="1" applyAlignment="1">
      <alignment horizontal="right"/>
      <protection/>
    </xf>
    <xf numFmtId="4" fontId="8" fillId="0" borderId="56" xfId="46" applyNumberFormat="1" applyFont="1" applyFill="1" applyBorder="1">
      <alignment/>
      <protection/>
    </xf>
    <xf numFmtId="0" fontId="9" fillId="0" borderId="56" xfId="46" applyFont="1" applyFill="1" applyBorder="1" applyAlignment="1">
      <alignment horizontal="center"/>
      <protection/>
    </xf>
    <xf numFmtId="49" fontId="9" fillId="0" borderId="56" xfId="46" applyNumberFormat="1" applyFont="1" applyFill="1" applyBorder="1" applyAlignment="1">
      <alignment horizontal="left"/>
      <protection/>
    </xf>
    <xf numFmtId="4" fontId="14" fillId="0" borderId="56" xfId="46" applyNumberFormat="1" applyFont="1" applyFill="1" applyBorder="1" applyAlignment="1">
      <alignment horizontal="right" wrapText="1"/>
      <protection/>
    </xf>
    <xf numFmtId="0" fontId="14" fillId="0" borderId="56" xfId="46" applyFont="1" applyFill="1" applyBorder="1" applyAlignment="1">
      <alignment horizontal="left" wrapText="1"/>
      <protection/>
    </xf>
    <xf numFmtId="0" fontId="14" fillId="0" borderId="56" xfId="0" applyFont="1" applyFill="1" applyBorder="1" applyAlignment="1">
      <alignment horizontal="right"/>
    </xf>
    <xf numFmtId="0" fontId="13" fillId="0" borderId="0" xfId="46" applyFont="1">
      <alignment/>
      <protection/>
    </xf>
    <xf numFmtId="0" fontId="0" fillId="0" borderId="57" xfId="46" applyFill="1" applyBorder="1" applyAlignment="1">
      <alignment horizontal="center"/>
      <protection/>
    </xf>
    <xf numFmtId="49" fontId="4" fillId="0" borderId="57" xfId="46" applyNumberFormat="1" applyFont="1" applyFill="1" applyBorder="1" applyAlignment="1">
      <alignment horizontal="left"/>
      <protection/>
    </xf>
    <xf numFmtId="0" fontId="4" fillId="0" borderId="57" xfId="46" applyFont="1" applyFill="1" applyBorder="1">
      <alignment/>
      <protection/>
    </xf>
    <xf numFmtId="4" fontId="0" fillId="0" borderId="57" xfId="46" applyNumberFormat="1" applyFill="1" applyBorder="1" applyAlignment="1">
      <alignment horizontal="right"/>
      <protection/>
    </xf>
    <xf numFmtId="4" fontId="6" fillId="0" borderId="57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1" xfId="46" applyFont="1" applyBorder="1" applyAlignment="1">
      <alignment horizontal="center"/>
      <protection/>
    </xf>
    <xf numFmtId="0" fontId="0" fillId="0" borderId="62" xfId="46" applyFont="1" applyBorder="1" applyAlignment="1">
      <alignment horizontal="center"/>
      <protection/>
    </xf>
    <xf numFmtId="0" fontId="0" fillId="0" borderId="63" xfId="46" applyFont="1" applyBorder="1" applyAlignment="1">
      <alignment horizontal="center"/>
      <protection/>
    </xf>
    <xf numFmtId="0" fontId="0" fillId="0" borderId="64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5" xfId="46" applyFont="1" applyBorder="1" applyAlignment="1">
      <alignment horizontal="left"/>
      <protection/>
    </xf>
    <xf numFmtId="0" fontId="14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0" fillId="0" borderId="15" xfId="0" applyBorder="1" applyAlignment="1">
      <alignment wrapText="1"/>
    </xf>
    <xf numFmtId="0" fontId="10" fillId="0" borderId="0" xfId="46" applyFont="1" applyAlignment="1">
      <alignment horizontal="center"/>
      <protection/>
    </xf>
    <xf numFmtId="0" fontId="0" fillId="0" borderId="61" xfId="46" applyFont="1" applyFill="1" applyBorder="1" applyAlignment="1">
      <alignment horizontal="center"/>
      <protection/>
    </xf>
    <xf numFmtId="0" fontId="0" fillId="0" borderId="62" xfId="46" applyFont="1" applyFill="1" applyBorder="1" applyAlignment="1">
      <alignment horizontal="center"/>
      <protection/>
    </xf>
    <xf numFmtId="49" fontId="0" fillId="0" borderId="63" xfId="46" applyNumberFormat="1" applyFont="1" applyFill="1" applyBorder="1" applyAlignment="1">
      <alignment horizontal="center"/>
      <protection/>
    </xf>
    <xf numFmtId="0" fontId="0" fillId="0" borderId="64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5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4">
      <selection activeCell="H14" sqref="H1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189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191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192</v>
      </c>
      <c r="D6" s="10"/>
      <c r="E6" s="10"/>
      <c r="F6" s="18"/>
      <c r="G6" s="12"/>
    </row>
    <row r="7" spans="1:9" ht="12.75">
      <c r="A7" s="13" t="s">
        <v>7</v>
      </c>
      <c r="B7" s="15"/>
      <c r="C7" s="157"/>
      <c r="D7" s="158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57" t="s">
        <v>187</v>
      </c>
      <c r="D8" s="158"/>
      <c r="E8" s="16" t="s">
        <v>10</v>
      </c>
      <c r="F8" s="15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59"/>
      <c r="F11" s="160"/>
      <c r="G11" s="161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/>
    </row>
    <row r="22" spans="1:7" ht="15.75" customHeight="1" thickBot="1">
      <c r="A22" s="24" t="s">
        <v>29</v>
      </c>
      <c r="B22" s="25"/>
      <c r="C22" s="51"/>
      <c r="D22" s="52" t="s">
        <v>30</v>
      </c>
      <c r="E22" s="53"/>
      <c r="F22" s="54"/>
      <c r="G22" s="42"/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 t="s">
        <v>190</v>
      </c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ROUND(PRODUCT(F30,C31/100),1)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/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ROUND(PRODUCT(F32,C33/100),1)</f>
        <v>0.2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/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62"/>
      <c r="C37" s="162"/>
      <c r="D37" s="162"/>
      <c r="E37" s="162"/>
      <c r="F37" s="162"/>
      <c r="G37" s="162"/>
      <c r="H37" t="s">
        <v>3</v>
      </c>
    </row>
    <row r="38" spans="1:8" ht="12.75" customHeight="1">
      <c r="A38" s="68"/>
      <c r="B38" s="162"/>
      <c r="C38" s="162"/>
      <c r="D38" s="162"/>
      <c r="E38" s="162"/>
      <c r="F38" s="162"/>
      <c r="G38" s="162"/>
      <c r="H38" t="s">
        <v>3</v>
      </c>
    </row>
    <row r="39" spans="1:8" ht="12.75">
      <c r="A39" s="68"/>
      <c r="B39" s="162"/>
      <c r="C39" s="162"/>
      <c r="D39" s="162"/>
      <c r="E39" s="162"/>
      <c r="F39" s="162"/>
      <c r="G39" s="162"/>
      <c r="H39" t="s">
        <v>3</v>
      </c>
    </row>
    <row r="40" spans="1:8" ht="12.75">
      <c r="A40" s="68"/>
      <c r="B40" s="162"/>
      <c r="C40" s="162"/>
      <c r="D40" s="162"/>
      <c r="E40" s="162"/>
      <c r="F40" s="162"/>
      <c r="G40" s="162"/>
      <c r="H40" t="s">
        <v>3</v>
      </c>
    </row>
    <row r="41" spans="1:8" ht="12.75">
      <c r="A41" s="68"/>
      <c r="B41" s="162"/>
      <c r="C41" s="162"/>
      <c r="D41" s="162"/>
      <c r="E41" s="162"/>
      <c r="F41" s="162"/>
      <c r="G41" s="162"/>
      <c r="H41" t="s">
        <v>3</v>
      </c>
    </row>
    <row r="42" spans="1:8" ht="12.75">
      <c r="A42" s="68"/>
      <c r="B42" s="162"/>
      <c r="C42" s="162"/>
      <c r="D42" s="162"/>
      <c r="E42" s="162"/>
      <c r="F42" s="162"/>
      <c r="G42" s="162"/>
      <c r="H42" t="s">
        <v>3</v>
      </c>
    </row>
    <row r="43" spans="1:8" ht="12.75">
      <c r="A43" s="68"/>
      <c r="B43" s="162"/>
      <c r="C43" s="162"/>
      <c r="D43" s="162"/>
      <c r="E43" s="162"/>
      <c r="F43" s="162"/>
      <c r="G43" s="162"/>
      <c r="H43" t="s">
        <v>3</v>
      </c>
    </row>
    <row r="44" spans="1:8" ht="12.75">
      <c r="A44" s="68"/>
      <c r="B44" s="162"/>
      <c r="C44" s="162"/>
      <c r="D44" s="162"/>
      <c r="E44" s="162"/>
      <c r="F44" s="162"/>
      <c r="G44" s="162"/>
      <c r="H44" t="s">
        <v>3</v>
      </c>
    </row>
    <row r="45" spans="1:8" ht="3" customHeight="1">
      <c r="A45" s="68"/>
      <c r="B45" s="162"/>
      <c r="C45" s="162"/>
      <c r="D45" s="162"/>
      <c r="E45" s="162"/>
      <c r="F45" s="162"/>
      <c r="G45" s="162"/>
      <c r="H45" t="s">
        <v>3</v>
      </c>
    </row>
    <row r="46" spans="2:7" ht="12.75">
      <c r="B46" s="156"/>
      <c r="C46" s="156"/>
      <c r="D46" s="156"/>
      <c r="E46" s="156"/>
      <c r="F46" s="156"/>
      <c r="G46" s="156"/>
    </row>
    <row r="47" spans="2:7" ht="12.75">
      <c r="B47" s="156"/>
      <c r="C47" s="156"/>
      <c r="D47" s="156"/>
      <c r="E47" s="156"/>
      <c r="F47" s="156"/>
      <c r="G47" s="156"/>
    </row>
    <row r="48" spans="2:7" ht="12.75">
      <c r="B48" s="156"/>
      <c r="C48" s="156"/>
      <c r="D48" s="156"/>
      <c r="E48" s="156"/>
      <c r="F48" s="156"/>
      <c r="G48" s="156"/>
    </row>
    <row r="49" spans="2:7" ht="12.75">
      <c r="B49" s="156"/>
      <c r="C49" s="156"/>
      <c r="D49" s="156"/>
      <c r="E49" s="156"/>
      <c r="F49" s="156"/>
      <c r="G49" s="156"/>
    </row>
    <row r="50" spans="2:7" ht="12.75">
      <c r="B50" s="156"/>
      <c r="C50" s="156"/>
      <c r="D50" s="156"/>
      <c r="E50" s="156"/>
      <c r="F50" s="156"/>
      <c r="G50" s="156"/>
    </row>
    <row r="51" spans="2:7" ht="12.75">
      <c r="B51" s="156"/>
      <c r="C51" s="156"/>
      <c r="D51" s="156"/>
      <c r="E51" s="156"/>
      <c r="F51" s="156"/>
      <c r="G51" s="156"/>
    </row>
    <row r="52" spans="2:7" ht="12.75">
      <c r="B52" s="156"/>
      <c r="C52" s="156"/>
      <c r="D52" s="156"/>
      <c r="E52" s="156"/>
      <c r="F52" s="156"/>
      <c r="G52" s="156"/>
    </row>
    <row r="53" spans="2:7" ht="12.75">
      <c r="B53" s="156"/>
      <c r="C53" s="156"/>
      <c r="D53" s="156"/>
      <c r="E53" s="156"/>
      <c r="F53" s="156"/>
      <c r="G53" s="156"/>
    </row>
    <row r="54" spans="2:7" ht="12.75">
      <c r="B54" s="156"/>
      <c r="C54" s="156"/>
      <c r="D54" s="156"/>
      <c r="E54" s="156"/>
      <c r="F54" s="156"/>
      <c r="G54" s="156"/>
    </row>
    <row r="55" spans="2:7" ht="12.75">
      <c r="B55" s="156"/>
      <c r="C55" s="156"/>
      <c r="D55" s="156"/>
      <c r="E55" s="156"/>
      <c r="F55" s="156"/>
      <c r="G55" s="156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6" sqref="A16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63" t="s">
        <v>4</v>
      </c>
      <c r="B1" s="164"/>
      <c r="C1" s="69" t="str">
        <f>CONCATENATE(cislostavby," ",nazevstavby)</f>
        <v> Výměna oken ZUŠ</v>
      </c>
      <c r="D1" s="70"/>
      <c r="E1" s="71"/>
      <c r="F1" s="70"/>
      <c r="G1" s="72"/>
      <c r="H1" s="73"/>
      <c r="I1" s="74"/>
    </row>
    <row r="2" spans="1:9" ht="13.5" thickBot="1">
      <c r="A2" s="165" t="s">
        <v>0</v>
      </c>
      <c r="B2" s="166"/>
      <c r="C2" s="75" t="str">
        <f>CONCATENATE(cisloobjektu," ",nazevobjektu)</f>
        <v> ZUŠ Kolín</v>
      </c>
      <c r="D2" s="76"/>
      <c r="E2" s="77"/>
      <c r="F2" s="76"/>
      <c r="G2" s="167"/>
      <c r="H2" s="167"/>
      <c r="I2" s="168"/>
    </row>
    <row r="3" ht="13.5" thickTop="1">
      <c r="F3" s="11"/>
    </row>
    <row r="4" spans="1:9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9" s="11" customFormat="1" ht="12.75">
      <c r="A7" s="152" t="str">
        <f>Položky!B7</f>
        <v>61</v>
      </c>
      <c r="B7" s="86" t="str">
        <f>Položky!C7</f>
        <v>Upravy povrchů vnitřní</v>
      </c>
      <c r="C7" s="87"/>
      <c r="D7" s="88"/>
      <c r="E7" s="153">
        <f>Položky!BA14</f>
        <v>0</v>
      </c>
      <c r="F7" s="154">
        <f>Položky!BB14</f>
        <v>0</v>
      </c>
      <c r="G7" s="154">
        <f>Položky!BC14</f>
        <v>0</v>
      </c>
      <c r="H7" s="154">
        <f>Položky!BD14</f>
        <v>0</v>
      </c>
      <c r="I7" s="155">
        <f>Položky!BE14</f>
        <v>0</v>
      </c>
    </row>
    <row r="8" spans="1:9" s="11" customFormat="1" ht="12.75">
      <c r="A8" s="152" t="str">
        <f>Položky!B15</f>
        <v>63</v>
      </c>
      <c r="B8" s="86" t="str">
        <f>Položky!C15</f>
        <v>Podlahy a podlahové konstrukce</v>
      </c>
      <c r="C8" s="87"/>
      <c r="D8" s="88"/>
      <c r="E8" s="153">
        <f>Položky!BA23</f>
        <v>0</v>
      </c>
      <c r="F8" s="154">
        <f>Položky!BB23</f>
        <v>0</v>
      </c>
      <c r="G8" s="154">
        <f>Položky!BC23</f>
        <v>0</v>
      </c>
      <c r="H8" s="154">
        <f>Položky!BD23</f>
        <v>0</v>
      </c>
      <c r="I8" s="155">
        <f>Položky!BE23</f>
        <v>0</v>
      </c>
    </row>
    <row r="9" spans="1:9" s="11" customFormat="1" ht="12.75">
      <c r="A9" s="152" t="str">
        <f>Položky!B24</f>
        <v>96</v>
      </c>
      <c r="B9" s="86" t="str">
        <f>Položky!C24</f>
        <v>Bourání konstrukcí</v>
      </c>
      <c r="C9" s="87"/>
      <c r="D9" s="88"/>
      <c r="E9" s="153">
        <f>Položky!BA43</f>
        <v>0</v>
      </c>
      <c r="F9" s="154">
        <f>Položky!BB43</f>
        <v>0</v>
      </c>
      <c r="G9" s="154">
        <f>Položky!BC43</f>
        <v>0</v>
      </c>
      <c r="H9" s="154">
        <f>Položky!BD43</f>
        <v>0</v>
      </c>
      <c r="I9" s="155">
        <f>Položky!BE43</f>
        <v>0</v>
      </c>
    </row>
    <row r="10" spans="1:9" s="11" customFormat="1" ht="12.75">
      <c r="A10" s="152" t="str">
        <f>Položky!B44</f>
        <v>764</v>
      </c>
      <c r="B10" s="86" t="str">
        <f>Položky!C44</f>
        <v>Konstrukce klempířské</v>
      </c>
      <c r="C10" s="87"/>
      <c r="D10" s="88"/>
      <c r="E10" s="153">
        <f>Položky!BA51</f>
        <v>0</v>
      </c>
      <c r="F10" s="154">
        <f>Položky!BB51</f>
        <v>0</v>
      </c>
      <c r="G10" s="154">
        <f>Položky!BC51</f>
        <v>0</v>
      </c>
      <c r="H10" s="154">
        <f>Položky!BD51</f>
        <v>0</v>
      </c>
      <c r="I10" s="155">
        <f>Položky!BE51</f>
        <v>0</v>
      </c>
    </row>
    <row r="11" spans="1:9" s="11" customFormat="1" ht="12.75">
      <c r="A11" s="152" t="str">
        <f>Položky!B52</f>
        <v>766</v>
      </c>
      <c r="B11" s="86" t="str">
        <f>Položky!C52</f>
        <v>Konstrukce truhlářské</v>
      </c>
      <c r="C11" s="87"/>
      <c r="D11" s="88"/>
      <c r="E11" s="153">
        <f>Položky!BA64</f>
        <v>0</v>
      </c>
      <c r="F11" s="154">
        <f>Položky!BB64</f>
        <v>0</v>
      </c>
      <c r="G11" s="154">
        <f>Položky!BC64</f>
        <v>0</v>
      </c>
      <c r="H11" s="154">
        <f>Položky!BD64</f>
        <v>0</v>
      </c>
      <c r="I11" s="155">
        <f>Položky!BE64</f>
        <v>0</v>
      </c>
    </row>
    <row r="12" spans="1:9" s="11" customFormat="1" ht="12.75">
      <c r="A12" s="152" t="str">
        <f>Položky!B65</f>
        <v>769</v>
      </c>
      <c r="B12" s="86" t="str">
        <f>Položky!C65</f>
        <v>Otvorove prvky z plastu</v>
      </c>
      <c r="C12" s="87"/>
      <c r="D12" s="88"/>
      <c r="E12" s="153">
        <f>Položky!BA159</f>
        <v>0</v>
      </c>
      <c r="F12" s="154">
        <f>Položky!BB159</f>
        <v>0</v>
      </c>
      <c r="G12" s="154">
        <f>Položky!BC159</f>
        <v>0</v>
      </c>
      <c r="H12" s="154">
        <f>Položky!BD159</f>
        <v>0</v>
      </c>
      <c r="I12" s="155">
        <f>Položky!BE159</f>
        <v>0</v>
      </c>
    </row>
    <row r="13" spans="1:9" s="11" customFormat="1" ht="13.5" thickBot="1">
      <c r="A13" s="152" t="str">
        <f>Položky!B160</f>
        <v>784</v>
      </c>
      <c r="B13" s="86" t="str">
        <f>Položky!C160</f>
        <v>Malby</v>
      </c>
      <c r="C13" s="87"/>
      <c r="D13" s="88"/>
      <c r="E13" s="153">
        <f>Položky!BA163</f>
        <v>0</v>
      </c>
      <c r="F13" s="154">
        <f>Položky!BB163</f>
        <v>0</v>
      </c>
      <c r="G13" s="154">
        <f>Položky!BC163</f>
        <v>0</v>
      </c>
      <c r="H13" s="154">
        <f>Položky!BD163</f>
        <v>0</v>
      </c>
      <c r="I13" s="155">
        <f>Položky!BE163</f>
        <v>0</v>
      </c>
    </row>
    <row r="14" spans="1:9" s="94" customFormat="1" ht="13.5" thickBot="1">
      <c r="A14" s="89"/>
      <c r="B14" s="81" t="s">
        <v>49</v>
      </c>
      <c r="C14" s="81"/>
      <c r="D14" s="90"/>
      <c r="E14" s="91">
        <f>SUM(E7:E13)</f>
        <v>0</v>
      </c>
      <c r="F14" s="92">
        <f>SUM(F7:F13)</f>
        <v>0</v>
      </c>
      <c r="G14" s="92">
        <f>SUM(G7:G13)</f>
        <v>0</v>
      </c>
      <c r="H14" s="92">
        <f>SUM(H7:H13)</f>
        <v>0</v>
      </c>
      <c r="I14" s="93">
        <f>SUM(I7:I13)</f>
        <v>0</v>
      </c>
    </row>
    <row r="15" spans="1:9" ht="12.75">
      <c r="A15" s="87"/>
      <c r="B15" s="87"/>
      <c r="C15" s="87"/>
      <c r="D15" s="87"/>
      <c r="E15" s="87"/>
      <c r="F15" s="87"/>
      <c r="G15" s="87"/>
      <c r="H15" s="87"/>
      <c r="I15" s="87"/>
    </row>
    <row r="16" spans="2:9" ht="12.75">
      <c r="B16" s="94"/>
      <c r="F16" s="95"/>
      <c r="G16" s="96"/>
      <c r="H16" s="96"/>
      <c r="I16" s="97"/>
    </row>
    <row r="17" spans="6:9" ht="12.75">
      <c r="F17" s="95"/>
      <c r="G17" s="96"/>
      <c r="H17" s="96"/>
      <c r="I17" s="97"/>
    </row>
    <row r="18" spans="6:9" ht="12.75">
      <c r="F18" s="95"/>
      <c r="G18" s="96"/>
      <c r="H18" s="96"/>
      <c r="I18" s="97"/>
    </row>
    <row r="19" spans="6:9" ht="12.75">
      <c r="F19" s="95"/>
      <c r="G19" s="96"/>
      <c r="H19" s="96"/>
      <c r="I19" s="97"/>
    </row>
    <row r="20" spans="6:9" ht="12.75">
      <c r="F20" s="95"/>
      <c r="G20" s="96"/>
      <c r="H20" s="96"/>
      <c r="I20" s="97"/>
    </row>
    <row r="21" spans="6:9" ht="12.75">
      <c r="F21" s="95"/>
      <c r="G21" s="96"/>
      <c r="H21" s="96"/>
      <c r="I21" s="97"/>
    </row>
    <row r="22" spans="6:9" ht="12.75">
      <c r="F22" s="95"/>
      <c r="G22" s="96"/>
      <c r="H22" s="96"/>
      <c r="I22" s="97"/>
    </row>
    <row r="23" spans="6:9" ht="12.75">
      <c r="F23" s="95"/>
      <c r="G23" s="96"/>
      <c r="H23" s="96"/>
      <c r="I23" s="97"/>
    </row>
    <row r="24" spans="6:9" ht="12.75">
      <c r="F24" s="95"/>
      <c r="G24" s="96"/>
      <c r="H24" s="96"/>
      <c r="I24" s="97"/>
    </row>
    <row r="25" spans="6:9" ht="12.75">
      <c r="F25" s="95"/>
      <c r="G25" s="96"/>
      <c r="H25" s="96"/>
      <c r="I25" s="97"/>
    </row>
    <row r="26" spans="6:9" ht="12.75">
      <c r="F26" s="95"/>
      <c r="G26" s="96"/>
      <c r="H26" s="96"/>
      <c r="I26" s="97"/>
    </row>
    <row r="27" spans="6:9" ht="12.75">
      <c r="F27" s="95"/>
      <c r="G27" s="96"/>
      <c r="H27" s="96"/>
      <c r="I27" s="97"/>
    </row>
    <row r="28" spans="6:9" ht="12.75">
      <c r="F28" s="95"/>
      <c r="G28" s="96"/>
      <c r="H28" s="96"/>
      <c r="I28" s="97"/>
    </row>
    <row r="29" spans="6:9" ht="12.75">
      <c r="F29" s="95"/>
      <c r="G29" s="96"/>
      <c r="H29" s="96"/>
      <c r="I29" s="97"/>
    </row>
    <row r="30" spans="6:9" ht="12.75">
      <c r="F30" s="95"/>
      <c r="G30" s="96"/>
      <c r="H30" s="96"/>
      <c r="I30" s="97"/>
    </row>
    <row r="31" spans="6:9" ht="12.75">
      <c r="F31" s="95"/>
      <c r="G31" s="96"/>
      <c r="H31" s="96"/>
      <c r="I31" s="97"/>
    </row>
    <row r="32" spans="6:9" ht="12.75">
      <c r="F32" s="95"/>
      <c r="G32" s="96"/>
      <c r="H32" s="96"/>
      <c r="I32" s="97"/>
    </row>
    <row r="33" spans="6:9" ht="12.75">
      <c r="F33" s="95"/>
      <c r="G33" s="96"/>
      <c r="H33" s="96"/>
      <c r="I33" s="97"/>
    </row>
    <row r="34" spans="6:9" ht="12.75">
      <c r="F34" s="95"/>
      <c r="G34" s="96"/>
      <c r="H34" s="96"/>
      <c r="I34" s="97"/>
    </row>
    <row r="35" spans="6:9" ht="12.75">
      <c r="F35" s="95"/>
      <c r="G35" s="96"/>
      <c r="H35" s="96"/>
      <c r="I35" s="97"/>
    </row>
    <row r="36" spans="6:9" ht="12.75">
      <c r="F36" s="95"/>
      <c r="G36" s="96"/>
      <c r="H36" s="96"/>
      <c r="I36" s="97"/>
    </row>
    <row r="37" spans="6:9" ht="12.75">
      <c r="F37" s="95"/>
      <c r="G37" s="96"/>
      <c r="H37" s="96"/>
      <c r="I37" s="97"/>
    </row>
    <row r="38" spans="6:9" ht="12.75">
      <c r="F38" s="95"/>
      <c r="G38" s="96"/>
      <c r="H38" s="96"/>
      <c r="I38" s="97"/>
    </row>
    <row r="39" spans="6:9" ht="12.75">
      <c r="F39" s="95"/>
      <c r="G39" s="96"/>
      <c r="H39" s="96"/>
      <c r="I39" s="97"/>
    </row>
    <row r="40" spans="6:9" ht="12.75">
      <c r="F40" s="95"/>
      <c r="G40" s="96"/>
      <c r="H40" s="96"/>
      <c r="I40" s="97"/>
    </row>
    <row r="41" spans="6:9" ht="12.75">
      <c r="F41" s="95"/>
      <c r="G41" s="96"/>
      <c r="H41" s="96"/>
      <c r="I41" s="97"/>
    </row>
    <row r="42" spans="6:9" ht="12.75">
      <c r="F42" s="95"/>
      <c r="G42" s="96"/>
      <c r="H42" s="96"/>
      <c r="I42" s="97"/>
    </row>
    <row r="43" spans="6:9" ht="12.75">
      <c r="F43" s="95"/>
      <c r="G43" s="96"/>
      <c r="H43" s="96"/>
      <c r="I43" s="97"/>
    </row>
    <row r="44" spans="6:9" ht="12.75">
      <c r="F44" s="95"/>
      <c r="G44" s="96"/>
      <c r="H44" s="96"/>
      <c r="I44" s="97"/>
    </row>
    <row r="45" spans="6:9" ht="12.75">
      <c r="F45" s="95"/>
      <c r="G45" s="96"/>
      <c r="H45" s="96"/>
      <c r="I45" s="97"/>
    </row>
    <row r="46" spans="6:9" ht="12.75">
      <c r="F46" s="95"/>
      <c r="G46" s="96"/>
      <c r="H46" s="96"/>
      <c r="I46" s="97"/>
    </row>
    <row r="47" spans="6:9" ht="12.75">
      <c r="F47" s="95"/>
      <c r="G47" s="96"/>
      <c r="H47" s="96"/>
      <c r="I47" s="97"/>
    </row>
    <row r="48" spans="6:9" ht="12.75">
      <c r="F48" s="95"/>
      <c r="G48" s="96"/>
      <c r="H48" s="96"/>
      <c r="I48" s="97"/>
    </row>
    <row r="49" spans="6:9" ht="12.75">
      <c r="F49" s="95"/>
      <c r="G49" s="96"/>
      <c r="H49" s="96"/>
      <c r="I49" s="97"/>
    </row>
    <row r="50" spans="6:9" ht="12.75">
      <c r="F50" s="95"/>
      <c r="G50" s="96"/>
      <c r="H50" s="96"/>
      <c r="I50" s="97"/>
    </row>
    <row r="51" spans="6:9" ht="12.75">
      <c r="F51" s="95"/>
      <c r="G51" s="96"/>
      <c r="H51" s="96"/>
      <c r="I51" s="97"/>
    </row>
    <row r="52" spans="6:9" ht="12.75">
      <c r="F52" s="95"/>
      <c r="G52" s="96"/>
      <c r="H52" s="96"/>
      <c r="I52" s="97"/>
    </row>
    <row r="53" spans="6:9" ht="12.75">
      <c r="F53" s="95"/>
      <c r="G53" s="96"/>
      <c r="H53" s="96"/>
      <c r="I53" s="97"/>
    </row>
    <row r="54" spans="6:9" ht="12.75">
      <c r="F54" s="95"/>
      <c r="G54" s="96"/>
      <c r="H54" s="96"/>
      <c r="I54" s="97"/>
    </row>
    <row r="55" spans="6:9" ht="12.75">
      <c r="F55" s="95"/>
      <c r="G55" s="96"/>
      <c r="H55" s="96"/>
      <c r="I55" s="97"/>
    </row>
    <row r="56" spans="6:9" ht="12.75">
      <c r="F56" s="95"/>
      <c r="G56" s="96"/>
      <c r="H56" s="96"/>
      <c r="I56" s="97"/>
    </row>
    <row r="57" spans="6:9" ht="12.75">
      <c r="F57" s="95"/>
      <c r="G57" s="96"/>
      <c r="H57" s="96"/>
      <c r="I57" s="97"/>
    </row>
    <row r="58" spans="6:9" ht="12.75">
      <c r="F58" s="95"/>
      <c r="G58" s="96"/>
      <c r="H58" s="96"/>
      <c r="I58" s="97"/>
    </row>
    <row r="59" spans="6:9" ht="12.75">
      <c r="F59" s="95"/>
      <c r="G59" s="96"/>
      <c r="H59" s="96"/>
      <c r="I59" s="97"/>
    </row>
    <row r="60" spans="6:9" ht="12.75">
      <c r="F60" s="95"/>
      <c r="G60" s="96"/>
      <c r="H60" s="96"/>
      <c r="I60" s="97"/>
    </row>
    <row r="61" spans="6:9" ht="12.75">
      <c r="F61" s="95"/>
      <c r="G61" s="96"/>
      <c r="H61" s="96"/>
      <c r="I61" s="97"/>
    </row>
    <row r="62" spans="6:9" ht="12.75">
      <c r="F62" s="95"/>
      <c r="G62" s="96"/>
      <c r="H62" s="96"/>
      <c r="I62" s="97"/>
    </row>
    <row r="63" spans="6:9" ht="12.75">
      <c r="F63" s="95"/>
      <c r="G63" s="96"/>
      <c r="H63" s="96"/>
      <c r="I63" s="97"/>
    </row>
    <row r="64" spans="6:9" ht="12.75">
      <c r="F64" s="95"/>
      <c r="G64" s="96"/>
      <c r="H64" s="96"/>
      <c r="I64" s="97"/>
    </row>
    <row r="65" spans="6:9" ht="12.75">
      <c r="F65" s="95"/>
      <c r="G65" s="96"/>
      <c r="H65" s="96"/>
      <c r="I65" s="97"/>
    </row>
  </sheetData>
  <sheetProtection/>
  <mergeCells count="3"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6"/>
  <sheetViews>
    <sheetView showGridLines="0" showZeros="0" zoomScalePageLayoutView="0" workbookViewId="0" topLeftCell="A1">
      <selection activeCell="F151" sqref="F151:F161"/>
    </sheetView>
  </sheetViews>
  <sheetFormatPr defaultColWidth="9.00390625" defaultRowHeight="12.75"/>
  <cols>
    <col min="1" max="1" width="3.875" style="98" customWidth="1"/>
    <col min="2" max="2" width="12.00390625" style="98" customWidth="1"/>
    <col min="3" max="3" width="40.375" style="98" customWidth="1"/>
    <col min="4" max="4" width="5.625" style="98" customWidth="1"/>
    <col min="5" max="5" width="8.625" style="146" customWidth="1"/>
    <col min="6" max="6" width="9.875" style="98" customWidth="1"/>
    <col min="7" max="7" width="13.875" style="98" customWidth="1"/>
    <col min="8" max="16384" width="9.125" style="98" customWidth="1"/>
  </cols>
  <sheetData>
    <row r="1" spans="1:7" ht="15.75">
      <c r="A1" s="172" t="s">
        <v>188</v>
      </c>
      <c r="B1" s="172"/>
      <c r="C1" s="172"/>
      <c r="D1" s="172"/>
      <c r="E1" s="172"/>
      <c r="F1" s="172"/>
      <c r="G1" s="172"/>
    </row>
    <row r="2" spans="1:7" ht="13.5" thickBot="1">
      <c r="A2" s="99"/>
      <c r="B2" s="100"/>
      <c r="C2" s="101"/>
      <c r="D2" s="101"/>
      <c r="E2" s="102"/>
      <c r="F2" s="101"/>
      <c r="G2" s="101"/>
    </row>
    <row r="3" spans="1:7" ht="13.5" thickTop="1">
      <c r="A3" s="173" t="s">
        <v>4</v>
      </c>
      <c r="B3" s="174"/>
      <c r="C3" s="103" t="str">
        <f>CONCATENATE(cislostavby," ",nazevstavby)</f>
        <v> Výměna oken ZUŠ</v>
      </c>
      <c r="D3" s="104"/>
      <c r="E3" s="105"/>
      <c r="F3" s="106">
        <f>Rekapitulace!H1</f>
        <v>0</v>
      </c>
      <c r="G3" s="107"/>
    </row>
    <row r="4" spans="1:7" ht="13.5" thickBot="1">
      <c r="A4" s="175" t="s">
        <v>0</v>
      </c>
      <c r="B4" s="176"/>
      <c r="C4" s="108" t="str">
        <f>CONCATENATE(cisloobjektu," ",nazevobjektu)</f>
        <v> ZUŠ Kolín</v>
      </c>
      <c r="D4" s="109"/>
      <c r="E4" s="177"/>
      <c r="F4" s="177"/>
      <c r="G4" s="178"/>
    </row>
    <row r="5" spans="1:7" ht="13.5" thickTop="1">
      <c r="A5" s="110"/>
      <c r="B5" s="111"/>
      <c r="C5" s="111"/>
      <c r="D5" s="99"/>
      <c r="E5" s="112"/>
      <c r="F5" s="99"/>
      <c r="G5" s="113"/>
    </row>
    <row r="6" spans="1:7" ht="12.75">
      <c r="A6" s="114" t="s">
        <v>50</v>
      </c>
      <c r="B6" s="115" t="s">
        <v>51</v>
      </c>
      <c r="C6" s="115" t="s">
        <v>52</v>
      </c>
      <c r="D6" s="115" t="s">
        <v>53</v>
      </c>
      <c r="E6" s="116" t="s">
        <v>54</v>
      </c>
      <c r="F6" s="115" t="s">
        <v>55</v>
      </c>
      <c r="G6" s="117" t="s">
        <v>56</v>
      </c>
    </row>
    <row r="7" spans="1:15" ht="12.75">
      <c r="A7" s="118" t="s">
        <v>57</v>
      </c>
      <c r="B7" s="119" t="s">
        <v>59</v>
      </c>
      <c r="C7" s="120" t="s">
        <v>60</v>
      </c>
      <c r="D7" s="121"/>
      <c r="E7" s="122"/>
      <c r="F7" s="122"/>
      <c r="G7" s="123"/>
      <c r="H7" s="124"/>
      <c r="I7" s="124"/>
      <c r="O7" s="125">
        <v>1</v>
      </c>
    </row>
    <row r="8" spans="1:104" ht="12.75">
      <c r="A8" s="126">
        <v>1</v>
      </c>
      <c r="B8" s="127" t="s">
        <v>61</v>
      </c>
      <c r="C8" s="128" t="s">
        <v>62</v>
      </c>
      <c r="D8" s="129" t="s">
        <v>63</v>
      </c>
      <c r="E8" s="130">
        <v>67.56</v>
      </c>
      <c r="F8" s="130"/>
      <c r="G8" s="131">
        <f>E8*F8</f>
        <v>0</v>
      </c>
      <c r="O8" s="125">
        <v>2</v>
      </c>
      <c r="AA8" s="98">
        <v>12</v>
      </c>
      <c r="AB8" s="98">
        <v>1</v>
      </c>
      <c r="AC8" s="98">
        <v>1</v>
      </c>
      <c r="AZ8" s="98">
        <v>1</v>
      </c>
      <c r="BA8" s="98">
        <f>IF(AZ8=1,G8,0)</f>
        <v>0</v>
      </c>
      <c r="BB8" s="98">
        <f>IF(AZ8=2,G8,0)</f>
        <v>0</v>
      </c>
      <c r="BC8" s="98">
        <f>IF(AZ8=3,G8,0)</f>
        <v>0</v>
      </c>
      <c r="BD8" s="98">
        <f>IF(AZ8=4,G8,0)</f>
        <v>0</v>
      </c>
      <c r="BE8" s="98">
        <f>IF(AZ8=5,G8,0)</f>
        <v>0</v>
      </c>
      <c r="CZ8" s="98">
        <v>0.057</v>
      </c>
    </row>
    <row r="9" spans="1:15" ht="12.75">
      <c r="A9" s="132"/>
      <c r="B9" s="133"/>
      <c r="C9" s="169" t="s">
        <v>64</v>
      </c>
      <c r="D9" s="170"/>
      <c r="E9" s="134">
        <v>58.365</v>
      </c>
      <c r="F9" s="135"/>
      <c r="G9" s="136"/>
      <c r="M9" s="137" t="s">
        <v>64</v>
      </c>
      <c r="O9" s="125"/>
    </row>
    <row r="10" spans="1:15" ht="12.75">
      <c r="A10" s="132"/>
      <c r="B10" s="133"/>
      <c r="C10" s="169" t="s">
        <v>65</v>
      </c>
      <c r="D10" s="170"/>
      <c r="E10" s="134">
        <v>1.575</v>
      </c>
      <c r="F10" s="135"/>
      <c r="G10" s="136"/>
      <c r="M10" s="137" t="s">
        <v>65</v>
      </c>
      <c r="O10" s="125"/>
    </row>
    <row r="11" spans="1:15" ht="12.75">
      <c r="A11" s="132"/>
      <c r="B11" s="133"/>
      <c r="C11" s="169" t="s">
        <v>66</v>
      </c>
      <c r="D11" s="170"/>
      <c r="E11" s="134">
        <v>3.84</v>
      </c>
      <c r="F11" s="135"/>
      <c r="G11" s="136"/>
      <c r="M11" s="137" t="s">
        <v>66</v>
      </c>
      <c r="O11" s="125"/>
    </row>
    <row r="12" spans="1:15" ht="12.75">
      <c r="A12" s="132"/>
      <c r="B12" s="133"/>
      <c r="C12" s="169" t="s">
        <v>67</v>
      </c>
      <c r="D12" s="170"/>
      <c r="E12" s="134">
        <v>3</v>
      </c>
      <c r="F12" s="135"/>
      <c r="G12" s="136"/>
      <c r="M12" s="137" t="s">
        <v>67</v>
      </c>
      <c r="O12" s="125"/>
    </row>
    <row r="13" spans="1:15" ht="12.75">
      <c r="A13" s="132"/>
      <c r="B13" s="133"/>
      <c r="C13" s="169" t="s">
        <v>68</v>
      </c>
      <c r="D13" s="170"/>
      <c r="E13" s="134">
        <v>0.78</v>
      </c>
      <c r="F13" s="135"/>
      <c r="G13" s="136"/>
      <c r="M13" s="137" t="s">
        <v>68</v>
      </c>
      <c r="O13" s="125"/>
    </row>
    <row r="14" spans="1:57" ht="12.75">
      <c r="A14" s="138"/>
      <c r="B14" s="139" t="s">
        <v>58</v>
      </c>
      <c r="C14" s="140" t="str">
        <f>CONCATENATE(B7," ",C7)</f>
        <v>61 Upravy povrchů vnitřní</v>
      </c>
      <c r="D14" s="138"/>
      <c r="E14" s="141"/>
      <c r="F14" s="141"/>
      <c r="G14" s="142">
        <f>SUM(G7:G13)</f>
        <v>0</v>
      </c>
      <c r="O14" s="125">
        <v>4</v>
      </c>
      <c r="BA14" s="143">
        <f>SUM(BA7:BA13)</f>
        <v>0</v>
      </c>
      <c r="BB14" s="143">
        <f>SUM(BB7:BB13)</f>
        <v>0</v>
      </c>
      <c r="BC14" s="143">
        <f>SUM(BC7:BC13)</f>
        <v>0</v>
      </c>
      <c r="BD14" s="143">
        <f>SUM(BD7:BD13)</f>
        <v>0</v>
      </c>
      <c r="BE14" s="143">
        <f>SUM(BE7:BE13)</f>
        <v>0</v>
      </c>
    </row>
    <row r="15" spans="1:15" ht="12.75">
      <c r="A15" s="118" t="s">
        <v>57</v>
      </c>
      <c r="B15" s="119" t="s">
        <v>69</v>
      </c>
      <c r="C15" s="120" t="s">
        <v>70</v>
      </c>
      <c r="D15" s="121"/>
      <c r="E15" s="122"/>
      <c r="F15" s="122"/>
      <c r="G15" s="123"/>
      <c r="H15" s="124"/>
      <c r="I15" s="124"/>
      <c r="O15" s="125">
        <v>1</v>
      </c>
    </row>
    <row r="16" spans="1:104" ht="12.75">
      <c r="A16" s="126">
        <v>2</v>
      </c>
      <c r="B16" s="127" t="s">
        <v>71</v>
      </c>
      <c r="C16" s="128" t="s">
        <v>72</v>
      </c>
      <c r="D16" s="129" t="s">
        <v>63</v>
      </c>
      <c r="E16" s="130">
        <v>18.7</v>
      </c>
      <c r="F16" s="130"/>
      <c r="G16" s="131">
        <f>E16*F16</f>
        <v>0</v>
      </c>
      <c r="O16" s="125">
        <v>2</v>
      </c>
      <c r="AA16" s="98">
        <v>12</v>
      </c>
      <c r="AB16" s="98">
        <v>1</v>
      </c>
      <c r="AC16" s="98">
        <v>2</v>
      </c>
      <c r="AZ16" s="98">
        <v>1</v>
      </c>
      <c r="BA16" s="98">
        <f>IF(AZ16=1,G16,0)</f>
        <v>0</v>
      </c>
      <c r="BB16" s="98">
        <f>IF(AZ16=2,G16,0)</f>
        <v>0</v>
      </c>
      <c r="BC16" s="98">
        <f>IF(AZ16=3,G16,0)</f>
        <v>0</v>
      </c>
      <c r="BD16" s="98">
        <f>IF(AZ16=4,G16,0)</f>
        <v>0</v>
      </c>
      <c r="BE16" s="98">
        <f>IF(AZ16=5,G16,0)</f>
        <v>0</v>
      </c>
      <c r="CZ16" s="98">
        <v>0.07476</v>
      </c>
    </row>
    <row r="17" spans="1:15" ht="12.75">
      <c r="A17" s="132"/>
      <c r="B17" s="133"/>
      <c r="C17" s="169" t="s">
        <v>73</v>
      </c>
      <c r="D17" s="170"/>
      <c r="E17" s="134">
        <v>0</v>
      </c>
      <c r="F17" s="135"/>
      <c r="G17" s="136"/>
      <c r="M17" s="137" t="s">
        <v>73</v>
      </c>
      <c r="O17" s="125"/>
    </row>
    <row r="18" spans="1:15" ht="12.75">
      <c r="A18" s="132"/>
      <c r="B18" s="133"/>
      <c r="C18" s="169" t="s">
        <v>74</v>
      </c>
      <c r="D18" s="170"/>
      <c r="E18" s="134">
        <v>16.1</v>
      </c>
      <c r="F18" s="135"/>
      <c r="G18" s="136"/>
      <c r="M18" s="137" t="s">
        <v>74</v>
      </c>
      <c r="O18" s="125"/>
    </row>
    <row r="19" spans="1:15" ht="12.75">
      <c r="A19" s="132"/>
      <c r="B19" s="133"/>
      <c r="C19" s="169" t="s">
        <v>75</v>
      </c>
      <c r="D19" s="170"/>
      <c r="E19" s="134">
        <v>0.345</v>
      </c>
      <c r="F19" s="135"/>
      <c r="G19" s="136"/>
      <c r="M19" s="137" t="s">
        <v>75</v>
      </c>
      <c r="O19" s="125"/>
    </row>
    <row r="20" spans="1:15" ht="12.75">
      <c r="A20" s="132"/>
      <c r="B20" s="133"/>
      <c r="C20" s="169" t="s">
        <v>76</v>
      </c>
      <c r="D20" s="170"/>
      <c r="E20" s="134">
        <v>1.015</v>
      </c>
      <c r="F20" s="135"/>
      <c r="G20" s="136"/>
      <c r="M20" s="137" t="s">
        <v>76</v>
      </c>
      <c r="O20" s="125"/>
    </row>
    <row r="21" spans="1:15" ht="12.75">
      <c r="A21" s="132"/>
      <c r="B21" s="133"/>
      <c r="C21" s="169" t="s">
        <v>77</v>
      </c>
      <c r="D21" s="170"/>
      <c r="E21" s="134">
        <v>1</v>
      </c>
      <c r="F21" s="135"/>
      <c r="G21" s="136"/>
      <c r="M21" s="137" t="s">
        <v>77</v>
      </c>
      <c r="O21" s="125"/>
    </row>
    <row r="22" spans="1:15" ht="12.75">
      <c r="A22" s="132"/>
      <c r="B22" s="133"/>
      <c r="C22" s="169" t="s">
        <v>78</v>
      </c>
      <c r="D22" s="170"/>
      <c r="E22" s="134">
        <v>0.24</v>
      </c>
      <c r="F22" s="135"/>
      <c r="G22" s="136"/>
      <c r="M22" s="137" t="s">
        <v>78</v>
      </c>
      <c r="O22" s="125"/>
    </row>
    <row r="23" spans="1:57" ht="12.75">
      <c r="A23" s="138"/>
      <c r="B23" s="139" t="s">
        <v>58</v>
      </c>
      <c r="C23" s="140" t="str">
        <f>CONCATENATE(B15," ",C15)</f>
        <v>63 Podlahy a podlahové konstrukce</v>
      </c>
      <c r="D23" s="138"/>
      <c r="E23" s="141"/>
      <c r="F23" s="141"/>
      <c r="G23" s="142">
        <f>SUM(G15:G22)</f>
        <v>0</v>
      </c>
      <c r="O23" s="125">
        <v>4</v>
      </c>
      <c r="BA23" s="143">
        <f>SUM(BA15:BA22)</f>
        <v>0</v>
      </c>
      <c r="BB23" s="143">
        <f>SUM(BB15:BB22)</f>
        <v>0</v>
      </c>
      <c r="BC23" s="143">
        <f>SUM(BC15:BC22)</f>
        <v>0</v>
      </c>
      <c r="BD23" s="143">
        <f>SUM(BD15:BD22)</f>
        <v>0</v>
      </c>
      <c r="BE23" s="143">
        <f>SUM(BE15:BE22)</f>
        <v>0</v>
      </c>
    </row>
    <row r="24" spans="1:15" ht="12.75">
      <c r="A24" s="118" t="s">
        <v>57</v>
      </c>
      <c r="B24" s="119" t="s">
        <v>79</v>
      </c>
      <c r="C24" s="120" t="s">
        <v>80</v>
      </c>
      <c r="D24" s="121"/>
      <c r="E24" s="122"/>
      <c r="F24" s="122"/>
      <c r="G24" s="123"/>
      <c r="H24" s="124"/>
      <c r="I24" s="124"/>
      <c r="O24" s="125">
        <v>1</v>
      </c>
    </row>
    <row r="25" spans="1:104" ht="12.75">
      <c r="A25" s="126">
        <v>3</v>
      </c>
      <c r="B25" s="127" t="s">
        <v>81</v>
      </c>
      <c r="C25" s="128" t="s">
        <v>82</v>
      </c>
      <c r="D25" s="129" t="s">
        <v>83</v>
      </c>
      <c r="E25" s="130">
        <v>162</v>
      </c>
      <c r="F25" s="130"/>
      <c r="G25" s="131">
        <f>E25*F25</f>
        <v>0</v>
      </c>
      <c r="O25" s="125">
        <v>2</v>
      </c>
      <c r="AA25" s="98">
        <v>12</v>
      </c>
      <c r="AB25" s="98">
        <v>1</v>
      </c>
      <c r="AC25" s="98">
        <v>3</v>
      </c>
      <c r="AZ25" s="98">
        <v>1</v>
      </c>
      <c r="BA25" s="98">
        <f>IF(AZ25=1,G25,0)</f>
        <v>0</v>
      </c>
      <c r="BB25" s="98">
        <f>IF(AZ25=2,G25,0)</f>
        <v>0</v>
      </c>
      <c r="BC25" s="98">
        <f>IF(AZ25=3,G25,0)</f>
        <v>0</v>
      </c>
      <c r="BD25" s="98">
        <f>IF(AZ25=4,G25,0)</f>
        <v>0</v>
      </c>
      <c r="BE25" s="98">
        <f>IF(AZ25=5,G25,0)</f>
        <v>0</v>
      </c>
      <c r="CZ25" s="98">
        <v>0</v>
      </c>
    </row>
    <row r="26" spans="1:15" ht="12.75">
      <c r="A26" s="132"/>
      <c r="B26" s="133"/>
      <c r="C26" s="169" t="s">
        <v>84</v>
      </c>
      <c r="D26" s="170"/>
      <c r="E26" s="134">
        <v>16</v>
      </c>
      <c r="F26" s="135"/>
      <c r="G26" s="136"/>
      <c r="M26" s="137" t="s">
        <v>84</v>
      </c>
      <c r="O26" s="125"/>
    </row>
    <row r="27" spans="1:15" ht="12.75">
      <c r="A27" s="132"/>
      <c r="B27" s="133"/>
      <c r="C27" s="169" t="s">
        <v>85</v>
      </c>
      <c r="D27" s="170"/>
      <c r="E27" s="134">
        <v>124</v>
      </c>
      <c r="F27" s="135"/>
      <c r="G27" s="136"/>
      <c r="M27" s="137" t="s">
        <v>85</v>
      </c>
      <c r="O27" s="125"/>
    </row>
    <row r="28" spans="1:15" ht="12.75">
      <c r="A28" s="132"/>
      <c r="B28" s="133"/>
      <c r="C28" s="169">
        <v>4</v>
      </c>
      <c r="D28" s="170"/>
      <c r="E28" s="134">
        <v>4</v>
      </c>
      <c r="F28" s="135"/>
      <c r="G28" s="136"/>
      <c r="M28" s="137">
        <v>4</v>
      </c>
      <c r="O28" s="125"/>
    </row>
    <row r="29" spans="1:15" ht="12.75">
      <c r="A29" s="132"/>
      <c r="B29" s="133"/>
      <c r="C29" s="169" t="s">
        <v>86</v>
      </c>
      <c r="D29" s="170"/>
      <c r="E29" s="134">
        <v>12</v>
      </c>
      <c r="F29" s="135"/>
      <c r="G29" s="136"/>
      <c r="M29" s="137" t="s">
        <v>86</v>
      </c>
      <c r="O29" s="125"/>
    </row>
    <row r="30" spans="1:15" ht="12.75">
      <c r="A30" s="132"/>
      <c r="B30" s="133"/>
      <c r="C30" s="169" t="s">
        <v>87</v>
      </c>
      <c r="D30" s="170"/>
      <c r="E30" s="134">
        <v>6</v>
      </c>
      <c r="F30" s="135"/>
      <c r="G30" s="136"/>
      <c r="M30" s="137" t="s">
        <v>87</v>
      </c>
      <c r="O30" s="125"/>
    </row>
    <row r="31" spans="1:104" ht="22.5">
      <c r="A31" s="126">
        <v>4</v>
      </c>
      <c r="B31" s="127" t="s">
        <v>88</v>
      </c>
      <c r="C31" s="128" t="s">
        <v>89</v>
      </c>
      <c r="D31" s="129" t="s">
        <v>63</v>
      </c>
      <c r="E31" s="130">
        <v>100.4</v>
      </c>
      <c r="F31" s="130"/>
      <c r="G31" s="131">
        <f>E31*F31</f>
        <v>0</v>
      </c>
      <c r="O31" s="125">
        <v>2</v>
      </c>
      <c r="AA31" s="98">
        <v>12</v>
      </c>
      <c r="AB31" s="98">
        <v>1</v>
      </c>
      <c r="AC31" s="98">
        <v>4</v>
      </c>
      <c r="AZ31" s="98">
        <v>1</v>
      </c>
      <c r="BA31" s="98">
        <f>IF(AZ31=1,G31,0)</f>
        <v>0</v>
      </c>
      <c r="BB31" s="98">
        <f>IF(AZ31=2,G31,0)</f>
        <v>0</v>
      </c>
      <c r="BC31" s="98">
        <f>IF(AZ31=3,G31,0)</f>
        <v>0</v>
      </c>
      <c r="BD31" s="98">
        <f>IF(AZ31=4,G31,0)</f>
        <v>0</v>
      </c>
      <c r="BE31" s="98">
        <f>IF(AZ31=5,G31,0)</f>
        <v>0</v>
      </c>
      <c r="CZ31" s="98">
        <v>0</v>
      </c>
    </row>
    <row r="32" spans="1:15" ht="12.75">
      <c r="A32" s="132"/>
      <c r="B32" s="133"/>
      <c r="C32" s="169" t="s">
        <v>90</v>
      </c>
      <c r="D32" s="170"/>
      <c r="E32" s="134">
        <v>8.28</v>
      </c>
      <c r="F32" s="135"/>
      <c r="G32" s="136"/>
      <c r="M32" s="137" t="s">
        <v>90</v>
      </c>
      <c r="O32" s="125"/>
    </row>
    <row r="33" spans="1:15" ht="12.75">
      <c r="A33" s="132"/>
      <c r="B33" s="133"/>
      <c r="C33" s="169" t="s">
        <v>91</v>
      </c>
      <c r="D33" s="170"/>
      <c r="E33" s="134">
        <v>80.2125</v>
      </c>
      <c r="F33" s="135"/>
      <c r="G33" s="136"/>
      <c r="M33" s="137" t="s">
        <v>91</v>
      </c>
      <c r="O33" s="125"/>
    </row>
    <row r="34" spans="1:15" ht="12.75">
      <c r="A34" s="132"/>
      <c r="B34" s="133"/>
      <c r="C34" s="169" t="s">
        <v>92</v>
      </c>
      <c r="D34" s="170"/>
      <c r="E34" s="134">
        <v>2.3575</v>
      </c>
      <c r="F34" s="135"/>
      <c r="G34" s="136"/>
      <c r="M34" s="137" t="s">
        <v>92</v>
      </c>
      <c r="O34" s="125"/>
    </row>
    <row r="35" spans="1:15" ht="12.75">
      <c r="A35" s="132"/>
      <c r="B35" s="133"/>
      <c r="C35" s="169" t="s">
        <v>93</v>
      </c>
      <c r="D35" s="170"/>
      <c r="E35" s="134">
        <v>3.8425</v>
      </c>
      <c r="F35" s="135"/>
      <c r="G35" s="136"/>
      <c r="M35" s="137" t="s">
        <v>93</v>
      </c>
      <c r="O35" s="125"/>
    </row>
    <row r="36" spans="1:15" ht="12.75">
      <c r="A36" s="132"/>
      <c r="B36" s="133"/>
      <c r="C36" s="169" t="s">
        <v>94</v>
      </c>
      <c r="D36" s="170"/>
      <c r="E36" s="134">
        <v>3.4075</v>
      </c>
      <c r="F36" s="135"/>
      <c r="G36" s="136"/>
      <c r="M36" s="137" t="s">
        <v>94</v>
      </c>
      <c r="O36" s="125"/>
    </row>
    <row r="37" spans="1:15" ht="12.75">
      <c r="A37" s="132"/>
      <c r="B37" s="133"/>
      <c r="C37" s="169" t="s">
        <v>95</v>
      </c>
      <c r="D37" s="170"/>
      <c r="E37" s="134">
        <v>2</v>
      </c>
      <c r="F37" s="135"/>
      <c r="G37" s="136"/>
      <c r="M37" s="137" t="s">
        <v>95</v>
      </c>
      <c r="O37" s="125"/>
    </row>
    <row r="38" spans="1:15" ht="12.75">
      <c r="A38" s="132"/>
      <c r="B38" s="133"/>
      <c r="C38" s="169" t="s">
        <v>96</v>
      </c>
      <c r="D38" s="170"/>
      <c r="E38" s="134">
        <v>0.3</v>
      </c>
      <c r="F38" s="135"/>
      <c r="G38" s="136"/>
      <c r="M38" s="137" t="s">
        <v>96</v>
      </c>
      <c r="O38" s="125"/>
    </row>
    <row r="39" spans="1:104" ht="12.75">
      <c r="A39" s="126">
        <v>5</v>
      </c>
      <c r="B39" s="127" t="s">
        <v>97</v>
      </c>
      <c r="C39" s="128" t="s">
        <v>98</v>
      </c>
      <c r="D39" s="129" t="s">
        <v>99</v>
      </c>
      <c r="E39" s="130">
        <v>6.25</v>
      </c>
      <c r="F39" s="130"/>
      <c r="G39" s="131">
        <f>E39*F39</f>
        <v>0</v>
      </c>
      <c r="O39" s="125">
        <v>2</v>
      </c>
      <c r="AA39" s="98">
        <v>12</v>
      </c>
      <c r="AB39" s="98">
        <v>1</v>
      </c>
      <c r="AC39" s="98">
        <v>5</v>
      </c>
      <c r="AZ39" s="98">
        <v>1</v>
      </c>
      <c r="BA39" s="98">
        <f>IF(AZ39=1,G39,0)</f>
        <v>0</v>
      </c>
      <c r="BB39" s="98">
        <f>IF(AZ39=2,G39,0)</f>
        <v>0</v>
      </c>
      <c r="BC39" s="98">
        <f>IF(AZ39=3,G39,0)</f>
        <v>0</v>
      </c>
      <c r="BD39" s="98">
        <f>IF(AZ39=4,G39,0)</f>
        <v>0</v>
      </c>
      <c r="BE39" s="98">
        <f>IF(AZ39=5,G39,0)</f>
        <v>0</v>
      </c>
      <c r="CZ39" s="98">
        <v>0</v>
      </c>
    </row>
    <row r="40" spans="1:15" ht="12.75">
      <c r="A40" s="132"/>
      <c r="B40" s="133"/>
      <c r="C40" s="169" t="s">
        <v>100</v>
      </c>
      <c r="D40" s="170"/>
      <c r="E40" s="134">
        <v>6.25</v>
      </c>
      <c r="F40" s="135"/>
      <c r="G40" s="136"/>
      <c r="M40" s="137" t="s">
        <v>100</v>
      </c>
      <c r="O40" s="125"/>
    </row>
    <row r="41" spans="1:104" ht="12.75">
      <c r="A41" s="126">
        <v>6</v>
      </c>
      <c r="B41" s="127" t="s">
        <v>101</v>
      </c>
      <c r="C41" s="128" t="s">
        <v>102</v>
      </c>
      <c r="D41" s="129" t="s">
        <v>99</v>
      </c>
      <c r="E41" s="130">
        <v>6.25</v>
      </c>
      <c r="F41" s="130"/>
      <c r="G41" s="131">
        <f>E41*F41</f>
        <v>0</v>
      </c>
      <c r="O41" s="125">
        <v>2</v>
      </c>
      <c r="AA41" s="98">
        <v>12</v>
      </c>
      <c r="AB41" s="98">
        <v>1</v>
      </c>
      <c r="AC41" s="98">
        <v>6</v>
      </c>
      <c r="AZ41" s="98">
        <v>1</v>
      </c>
      <c r="BA41" s="98">
        <f>IF(AZ41=1,G41,0)</f>
        <v>0</v>
      </c>
      <c r="BB41" s="98">
        <f>IF(AZ41=2,G41,0)</f>
        <v>0</v>
      </c>
      <c r="BC41" s="98">
        <f>IF(AZ41=3,G41,0)</f>
        <v>0</v>
      </c>
      <c r="BD41" s="98">
        <f>IF(AZ41=4,G41,0)</f>
        <v>0</v>
      </c>
      <c r="BE41" s="98">
        <f>IF(AZ41=5,G41,0)</f>
        <v>0</v>
      </c>
      <c r="CZ41" s="98">
        <v>0</v>
      </c>
    </row>
    <row r="42" spans="1:15" ht="12.75">
      <c r="A42" s="132"/>
      <c r="B42" s="133"/>
      <c r="C42" s="169" t="s">
        <v>100</v>
      </c>
      <c r="D42" s="170"/>
      <c r="E42" s="134">
        <v>6.25</v>
      </c>
      <c r="F42" s="135"/>
      <c r="G42" s="136"/>
      <c r="M42" s="137" t="s">
        <v>100</v>
      </c>
      <c r="O42" s="125"/>
    </row>
    <row r="43" spans="1:57" ht="12.75">
      <c r="A43" s="138"/>
      <c r="B43" s="139" t="s">
        <v>58</v>
      </c>
      <c r="C43" s="140" t="str">
        <f>CONCATENATE(B24," ",C24)</f>
        <v>96 Bourání konstrukcí</v>
      </c>
      <c r="D43" s="138"/>
      <c r="E43" s="141"/>
      <c r="F43" s="141"/>
      <c r="G43" s="142">
        <f>SUM(G24:G42)</f>
        <v>0</v>
      </c>
      <c r="O43" s="125">
        <v>4</v>
      </c>
      <c r="BA43" s="143">
        <f>SUM(BA24:BA42)</f>
        <v>0</v>
      </c>
      <c r="BB43" s="143">
        <f>SUM(BB24:BB42)</f>
        <v>0</v>
      </c>
      <c r="BC43" s="143">
        <f>SUM(BC24:BC42)</f>
        <v>0</v>
      </c>
      <c r="BD43" s="143">
        <f>SUM(BD24:BD42)</f>
        <v>0</v>
      </c>
      <c r="BE43" s="143">
        <f>SUM(BE24:BE42)</f>
        <v>0</v>
      </c>
    </row>
    <row r="44" spans="1:15" ht="12.75">
      <c r="A44" s="118" t="s">
        <v>57</v>
      </c>
      <c r="B44" s="119" t="s">
        <v>103</v>
      </c>
      <c r="C44" s="120" t="s">
        <v>104</v>
      </c>
      <c r="D44" s="121"/>
      <c r="E44" s="122"/>
      <c r="F44" s="122"/>
      <c r="G44" s="123"/>
      <c r="H44" s="124"/>
      <c r="I44" s="124"/>
      <c r="O44" s="125">
        <v>1</v>
      </c>
    </row>
    <row r="45" spans="1:104" ht="22.5">
      <c r="A45" s="126">
        <v>7</v>
      </c>
      <c r="B45" s="127" t="s">
        <v>105</v>
      </c>
      <c r="C45" s="128" t="s">
        <v>106</v>
      </c>
      <c r="D45" s="129" t="s">
        <v>107</v>
      </c>
      <c r="E45" s="130">
        <v>41.65</v>
      </c>
      <c r="F45" s="130"/>
      <c r="G45" s="131">
        <f>E45*F45</f>
        <v>0</v>
      </c>
      <c r="O45" s="125">
        <v>2</v>
      </c>
      <c r="AA45" s="98">
        <v>12</v>
      </c>
      <c r="AB45" s="98">
        <v>7</v>
      </c>
      <c r="AC45" s="98">
        <v>7</v>
      </c>
      <c r="AZ45" s="98">
        <v>2</v>
      </c>
      <c r="BA45" s="98">
        <f>IF(AZ45=1,G45,0)</f>
        <v>0</v>
      </c>
      <c r="BB45" s="98">
        <f>IF(AZ45=2,G45,0)</f>
        <v>0</v>
      </c>
      <c r="BC45" s="98">
        <f>IF(AZ45=3,G45,0)</f>
        <v>0</v>
      </c>
      <c r="BD45" s="98">
        <f>IF(AZ45=4,G45,0)</f>
        <v>0</v>
      </c>
      <c r="BE45" s="98">
        <f>IF(AZ45=5,G45,0)</f>
        <v>0</v>
      </c>
      <c r="CZ45" s="98">
        <v>0.00083</v>
      </c>
    </row>
    <row r="46" spans="1:15" ht="12.75">
      <c r="A46" s="132"/>
      <c r="B46" s="133"/>
      <c r="C46" s="169" t="s">
        <v>108</v>
      </c>
      <c r="D46" s="170"/>
      <c r="E46" s="134">
        <v>35</v>
      </c>
      <c r="F46" s="135"/>
      <c r="G46" s="136"/>
      <c r="M46" s="137" t="s">
        <v>108</v>
      </c>
      <c r="O46" s="125"/>
    </row>
    <row r="47" spans="1:15" ht="12.75">
      <c r="A47" s="132"/>
      <c r="B47" s="133"/>
      <c r="C47" s="169" t="s">
        <v>109</v>
      </c>
      <c r="D47" s="170"/>
      <c r="E47" s="134">
        <v>1.15</v>
      </c>
      <c r="F47" s="135"/>
      <c r="G47" s="136"/>
      <c r="M47" s="137" t="s">
        <v>109</v>
      </c>
      <c r="O47" s="125"/>
    </row>
    <row r="48" spans="1:15" ht="12.75">
      <c r="A48" s="132"/>
      <c r="B48" s="133"/>
      <c r="C48" s="169" t="s">
        <v>110</v>
      </c>
      <c r="D48" s="170"/>
      <c r="E48" s="134">
        <v>2.9</v>
      </c>
      <c r="F48" s="135"/>
      <c r="G48" s="136"/>
      <c r="M48" s="137" t="s">
        <v>110</v>
      </c>
      <c r="O48" s="125"/>
    </row>
    <row r="49" spans="1:15" ht="12.75">
      <c r="A49" s="132"/>
      <c r="B49" s="133"/>
      <c r="C49" s="169" t="s">
        <v>111</v>
      </c>
      <c r="D49" s="170"/>
      <c r="E49" s="134">
        <v>2</v>
      </c>
      <c r="F49" s="135"/>
      <c r="G49" s="136"/>
      <c r="M49" s="137" t="s">
        <v>111</v>
      </c>
      <c r="O49" s="125"/>
    </row>
    <row r="50" spans="1:15" ht="12.75">
      <c r="A50" s="132"/>
      <c r="B50" s="133"/>
      <c r="C50" s="169" t="s">
        <v>112</v>
      </c>
      <c r="D50" s="170"/>
      <c r="E50" s="134">
        <v>0.6</v>
      </c>
      <c r="F50" s="135"/>
      <c r="G50" s="136"/>
      <c r="M50" s="137" t="s">
        <v>112</v>
      </c>
      <c r="O50" s="125"/>
    </row>
    <row r="51" spans="1:57" ht="12.75">
      <c r="A51" s="138"/>
      <c r="B51" s="139" t="s">
        <v>58</v>
      </c>
      <c r="C51" s="140" t="str">
        <f>CONCATENATE(B44," ",C44)</f>
        <v>764 Konstrukce klempířské</v>
      </c>
      <c r="D51" s="138"/>
      <c r="E51" s="141"/>
      <c r="F51" s="141"/>
      <c r="G51" s="142">
        <f>SUM(G44:G50)</f>
        <v>0</v>
      </c>
      <c r="O51" s="125">
        <v>4</v>
      </c>
      <c r="BA51" s="143">
        <f>SUM(BA44:BA50)</f>
        <v>0</v>
      </c>
      <c r="BB51" s="143">
        <f>SUM(BB44:BB50)</f>
        <v>0</v>
      </c>
      <c r="BC51" s="143">
        <f>SUM(BC44:BC50)</f>
        <v>0</v>
      </c>
      <c r="BD51" s="143">
        <f>SUM(BD44:BD50)</f>
        <v>0</v>
      </c>
      <c r="BE51" s="143">
        <f>SUM(BE44:BE50)</f>
        <v>0</v>
      </c>
    </row>
    <row r="52" spans="1:15" ht="12.75">
      <c r="A52" s="118" t="s">
        <v>57</v>
      </c>
      <c r="B52" s="119" t="s">
        <v>113</v>
      </c>
      <c r="C52" s="120" t="s">
        <v>114</v>
      </c>
      <c r="D52" s="121"/>
      <c r="E52" s="122"/>
      <c r="F52" s="122"/>
      <c r="G52" s="123"/>
      <c r="H52" s="124"/>
      <c r="I52" s="124"/>
      <c r="O52" s="125">
        <v>1</v>
      </c>
    </row>
    <row r="53" spans="1:104" ht="12.75">
      <c r="A53" s="126">
        <v>8</v>
      </c>
      <c r="B53" s="127" t="s">
        <v>115</v>
      </c>
      <c r="C53" s="128" t="s">
        <v>116</v>
      </c>
      <c r="D53" s="129" t="s">
        <v>83</v>
      </c>
      <c r="E53" s="130">
        <v>35</v>
      </c>
      <c r="F53" s="130"/>
      <c r="G53" s="131">
        <f>E53*F53</f>
        <v>0</v>
      </c>
      <c r="O53" s="125">
        <v>2</v>
      </c>
      <c r="AA53" s="98">
        <v>12</v>
      </c>
      <c r="AB53" s="98">
        <v>7</v>
      </c>
      <c r="AC53" s="98">
        <v>8</v>
      </c>
      <c r="AZ53" s="98">
        <v>2</v>
      </c>
      <c r="BA53" s="98">
        <f>IF(AZ53=1,G53,0)</f>
        <v>0</v>
      </c>
      <c r="BB53" s="98">
        <f>IF(AZ53=2,G53,0)</f>
        <v>0</v>
      </c>
      <c r="BC53" s="98">
        <f>IF(AZ53=3,G53,0)</f>
        <v>0</v>
      </c>
      <c r="BD53" s="98">
        <f>IF(AZ53=4,G53,0)</f>
        <v>0</v>
      </c>
      <c r="BE53" s="98">
        <f>IF(AZ53=5,G53,0)</f>
        <v>0</v>
      </c>
      <c r="CZ53" s="98">
        <v>4E-05</v>
      </c>
    </row>
    <row r="54" spans="1:15" ht="12.75">
      <c r="A54" s="132"/>
      <c r="B54" s="133"/>
      <c r="C54" s="169">
        <v>4</v>
      </c>
      <c r="D54" s="170"/>
      <c r="E54" s="134">
        <v>4</v>
      </c>
      <c r="F54" s="135"/>
      <c r="G54" s="136"/>
      <c r="M54" s="137">
        <v>4</v>
      </c>
      <c r="O54" s="125"/>
    </row>
    <row r="55" spans="1:15" ht="12.75">
      <c r="A55" s="132"/>
      <c r="B55" s="133"/>
      <c r="C55" s="169">
        <v>31</v>
      </c>
      <c r="D55" s="170"/>
      <c r="E55" s="134">
        <v>31</v>
      </c>
      <c r="F55" s="135"/>
      <c r="G55" s="136"/>
      <c r="M55" s="137">
        <v>31</v>
      </c>
      <c r="O55" s="125"/>
    </row>
    <row r="56" spans="1:15" ht="12.75">
      <c r="A56" s="132"/>
      <c r="B56" s="133"/>
      <c r="C56" s="169">
        <v>3</v>
      </c>
      <c r="D56" s="170"/>
      <c r="E56" s="134">
        <v>0</v>
      </c>
      <c r="F56" s="135"/>
      <c r="G56" s="136"/>
      <c r="M56" s="137">
        <v>3</v>
      </c>
      <c r="O56" s="125"/>
    </row>
    <row r="57" spans="1:104" ht="12.75">
      <c r="A57" s="126">
        <v>9</v>
      </c>
      <c r="B57" s="127" t="s">
        <v>117</v>
      </c>
      <c r="C57" s="128" t="s">
        <v>118</v>
      </c>
      <c r="D57" s="129" t="s">
        <v>83</v>
      </c>
      <c r="E57" s="130">
        <v>6</v>
      </c>
      <c r="F57" s="130"/>
      <c r="G57" s="131">
        <f>E57*F57</f>
        <v>0</v>
      </c>
      <c r="O57" s="125">
        <v>2</v>
      </c>
      <c r="AA57" s="98">
        <v>12</v>
      </c>
      <c r="AB57" s="98">
        <v>7</v>
      </c>
      <c r="AC57" s="98">
        <v>9</v>
      </c>
      <c r="AZ57" s="98">
        <v>2</v>
      </c>
      <c r="BA57" s="98">
        <f>IF(AZ57=1,G57,0)</f>
        <v>0</v>
      </c>
      <c r="BB57" s="98">
        <f>IF(AZ57=2,G57,0)</f>
        <v>0</v>
      </c>
      <c r="BC57" s="98">
        <f>IF(AZ57=3,G57,0)</f>
        <v>0</v>
      </c>
      <c r="BD57" s="98">
        <f>IF(AZ57=4,G57,0)</f>
        <v>0</v>
      </c>
      <c r="BE57" s="98">
        <f>IF(AZ57=5,G57,0)</f>
        <v>0</v>
      </c>
      <c r="CZ57" s="98">
        <v>2E-05</v>
      </c>
    </row>
    <row r="58" spans="1:15" ht="12.75">
      <c r="A58" s="132"/>
      <c r="B58" s="133"/>
      <c r="C58" s="169">
        <v>4</v>
      </c>
      <c r="D58" s="170"/>
      <c r="E58" s="134">
        <v>4</v>
      </c>
      <c r="F58" s="135"/>
      <c r="G58" s="136"/>
      <c r="M58" s="137">
        <v>4</v>
      </c>
      <c r="O58" s="125"/>
    </row>
    <row r="59" spans="1:15" ht="12.75">
      <c r="A59" s="132"/>
      <c r="B59" s="133"/>
      <c r="C59" s="169">
        <v>2</v>
      </c>
      <c r="D59" s="170"/>
      <c r="E59" s="134">
        <v>2</v>
      </c>
      <c r="F59" s="135"/>
      <c r="G59" s="136"/>
      <c r="M59" s="137">
        <v>2</v>
      </c>
      <c r="O59" s="125"/>
    </row>
    <row r="60" spans="1:104" ht="12.75">
      <c r="A60" s="126">
        <v>10</v>
      </c>
      <c r="B60" s="127" t="s">
        <v>119</v>
      </c>
      <c r="C60" s="128" t="s">
        <v>120</v>
      </c>
      <c r="D60" s="129" t="s">
        <v>107</v>
      </c>
      <c r="E60" s="130">
        <v>53.9</v>
      </c>
      <c r="F60" s="130"/>
      <c r="G60" s="131">
        <f>E60*F60</f>
        <v>0</v>
      </c>
      <c r="O60" s="125">
        <v>2</v>
      </c>
      <c r="AA60" s="98">
        <v>12</v>
      </c>
      <c r="AB60" s="98">
        <v>7</v>
      </c>
      <c r="AC60" s="98">
        <v>10</v>
      </c>
      <c r="AZ60" s="98">
        <v>2</v>
      </c>
      <c r="BA60" s="98">
        <f>IF(AZ60=1,G60,0)</f>
        <v>0</v>
      </c>
      <c r="BB60" s="98">
        <f>IF(AZ60=2,G60,0)</f>
        <v>0</v>
      </c>
      <c r="BC60" s="98">
        <f>IF(AZ60=3,G60,0)</f>
        <v>0</v>
      </c>
      <c r="BD60" s="98">
        <f>IF(AZ60=4,G60,0)</f>
        <v>0</v>
      </c>
      <c r="BE60" s="98">
        <f>IF(AZ60=5,G60,0)</f>
        <v>0</v>
      </c>
      <c r="CZ60" s="98">
        <v>0.0078</v>
      </c>
    </row>
    <row r="61" spans="1:15" ht="12.75">
      <c r="A61" s="132"/>
      <c r="B61" s="133"/>
      <c r="C61" s="169" t="s">
        <v>121</v>
      </c>
      <c r="D61" s="170"/>
      <c r="E61" s="134">
        <v>51.3</v>
      </c>
      <c r="F61" s="135"/>
      <c r="G61" s="136"/>
      <c r="M61" s="137" t="s">
        <v>121</v>
      </c>
      <c r="O61" s="125"/>
    </row>
    <row r="62" spans="1:15" ht="12.75">
      <c r="A62" s="132"/>
      <c r="B62" s="133"/>
      <c r="C62" s="169" t="s">
        <v>111</v>
      </c>
      <c r="D62" s="170"/>
      <c r="E62" s="134">
        <v>2</v>
      </c>
      <c r="F62" s="135"/>
      <c r="G62" s="136"/>
      <c r="M62" s="137" t="s">
        <v>111</v>
      </c>
      <c r="O62" s="125"/>
    </row>
    <row r="63" spans="1:15" ht="12.75">
      <c r="A63" s="132"/>
      <c r="B63" s="133"/>
      <c r="C63" s="169" t="s">
        <v>112</v>
      </c>
      <c r="D63" s="170"/>
      <c r="E63" s="134">
        <v>0.6</v>
      </c>
      <c r="F63" s="135"/>
      <c r="G63" s="136"/>
      <c r="M63" s="137" t="s">
        <v>112</v>
      </c>
      <c r="O63" s="125"/>
    </row>
    <row r="64" spans="1:57" ht="12.75">
      <c r="A64" s="138"/>
      <c r="B64" s="139" t="s">
        <v>58</v>
      </c>
      <c r="C64" s="140" t="str">
        <f>CONCATENATE(B52," ",C52)</f>
        <v>766 Konstrukce truhlářské</v>
      </c>
      <c r="D64" s="138"/>
      <c r="E64" s="141"/>
      <c r="F64" s="141"/>
      <c r="G64" s="142">
        <f>SUM(G52:G63)</f>
        <v>0</v>
      </c>
      <c r="O64" s="125">
        <v>4</v>
      </c>
      <c r="BA64" s="143">
        <f>SUM(BA52:BA63)</f>
        <v>0</v>
      </c>
      <c r="BB64" s="143">
        <f>SUM(BB52:BB63)</f>
        <v>0</v>
      </c>
      <c r="BC64" s="143">
        <f>SUM(BC52:BC63)</f>
        <v>0</v>
      </c>
      <c r="BD64" s="143">
        <f>SUM(BD52:BD63)</f>
        <v>0</v>
      </c>
      <c r="BE64" s="143">
        <f>SUM(BE52:BE63)</f>
        <v>0</v>
      </c>
    </row>
    <row r="65" spans="1:15" ht="12.75">
      <c r="A65" s="118" t="s">
        <v>57</v>
      </c>
      <c r="B65" s="119" t="s">
        <v>122</v>
      </c>
      <c r="C65" s="120" t="s">
        <v>123</v>
      </c>
      <c r="D65" s="121"/>
      <c r="E65" s="122"/>
      <c r="F65" s="122"/>
      <c r="G65" s="123"/>
      <c r="H65" s="124"/>
      <c r="I65" s="124"/>
      <c r="O65" s="125">
        <v>1</v>
      </c>
    </row>
    <row r="66" spans="1:104" ht="12.75">
      <c r="A66" s="126">
        <v>11</v>
      </c>
      <c r="B66" s="127" t="s">
        <v>124</v>
      </c>
      <c r="C66" s="128" t="s">
        <v>125</v>
      </c>
      <c r="D66" s="129" t="s">
        <v>83</v>
      </c>
      <c r="E66" s="130">
        <v>7</v>
      </c>
      <c r="F66" s="130"/>
      <c r="G66" s="131">
        <f>E66*F66</f>
        <v>0</v>
      </c>
      <c r="O66" s="125">
        <v>2</v>
      </c>
      <c r="AA66" s="98">
        <v>12</v>
      </c>
      <c r="AB66" s="98">
        <v>7</v>
      </c>
      <c r="AC66" s="98">
        <v>11</v>
      </c>
      <c r="AZ66" s="98">
        <v>2</v>
      </c>
      <c r="BA66" s="98">
        <f>IF(AZ66=1,G66,0)</f>
        <v>0</v>
      </c>
      <c r="BB66" s="98">
        <f>IF(AZ66=2,G66,0)</f>
        <v>0</v>
      </c>
      <c r="BC66" s="98">
        <f>IF(AZ66=3,G66,0)</f>
        <v>0</v>
      </c>
      <c r="BD66" s="98">
        <f>IF(AZ66=4,G66,0)</f>
        <v>0</v>
      </c>
      <c r="BE66" s="98">
        <f>IF(AZ66=5,G66,0)</f>
        <v>0</v>
      </c>
      <c r="CZ66" s="98">
        <v>0</v>
      </c>
    </row>
    <row r="67" spans="1:15" ht="12.75">
      <c r="A67" s="132"/>
      <c r="B67" s="133"/>
      <c r="C67" s="169" t="s">
        <v>126</v>
      </c>
      <c r="D67" s="170"/>
      <c r="E67" s="134">
        <v>0</v>
      </c>
      <c r="F67" s="135"/>
      <c r="G67" s="136"/>
      <c r="M67" s="137" t="s">
        <v>126</v>
      </c>
      <c r="O67" s="125"/>
    </row>
    <row r="68" spans="1:15" ht="12.75">
      <c r="A68" s="132"/>
      <c r="B68" s="133"/>
      <c r="C68" s="169" t="s">
        <v>127</v>
      </c>
      <c r="D68" s="170"/>
      <c r="E68" s="134">
        <v>0</v>
      </c>
      <c r="F68" s="135"/>
      <c r="G68" s="136"/>
      <c r="M68" s="137" t="s">
        <v>127</v>
      </c>
      <c r="O68" s="125"/>
    </row>
    <row r="69" spans="1:15" ht="12.75">
      <c r="A69" s="132"/>
      <c r="B69" s="133"/>
      <c r="C69" s="169" t="s">
        <v>128</v>
      </c>
      <c r="D69" s="170"/>
      <c r="E69" s="171"/>
      <c r="F69" s="135"/>
      <c r="G69" s="136"/>
      <c r="M69" s="137" t="s">
        <v>128</v>
      </c>
      <c r="O69" s="125"/>
    </row>
    <row r="70" spans="1:15" ht="12.75">
      <c r="A70" s="132"/>
      <c r="B70" s="133"/>
      <c r="C70" s="169" t="s">
        <v>129</v>
      </c>
      <c r="D70" s="170"/>
      <c r="E70" s="134">
        <v>0</v>
      </c>
      <c r="F70" s="135"/>
      <c r="G70" s="136"/>
      <c r="M70" s="137" t="s">
        <v>129</v>
      </c>
      <c r="O70" s="125"/>
    </row>
    <row r="71" spans="1:15" ht="12.75">
      <c r="A71" s="132"/>
      <c r="B71" s="133"/>
      <c r="C71" s="169" t="s">
        <v>130</v>
      </c>
      <c r="D71" s="170"/>
      <c r="E71" s="134">
        <v>0</v>
      </c>
      <c r="F71" s="135"/>
      <c r="G71" s="136"/>
      <c r="M71" s="137" t="s">
        <v>130</v>
      </c>
      <c r="O71" s="125"/>
    </row>
    <row r="72" spans="1:15" ht="12.75">
      <c r="A72" s="132"/>
      <c r="B72" s="133"/>
      <c r="C72" s="169" t="s">
        <v>131</v>
      </c>
      <c r="D72" s="170"/>
      <c r="E72" s="134">
        <v>0</v>
      </c>
      <c r="F72" s="135"/>
      <c r="G72" s="136"/>
      <c r="M72" s="137" t="s">
        <v>131</v>
      </c>
      <c r="O72" s="125"/>
    </row>
    <row r="73" spans="1:15" ht="12.75">
      <c r="A73" s="132"/>
      <c r="B73" s="133"/>
      <c r="C73" s="169" t="s">
        <v>132</v>
      </c>
      <c r="D73" s="170"/>
      <c r="E73" s="134">
        <v>0</v>
      </c>
      <c r="F73" s="135"/>
      <c r="G73" s="136"/>
      <c r="M73" s="137" t="s">
        <v>132</v>
      </c>
      <c r="O73" s="125"/>
    </row>
    <row r="74" spans="1:15" ht="12.75">
      <c r="A74" s="132"/>
      <c r="B74" s="133"/>
      <c r="C74" s="169" t="s">
        <v>133</v>
      </c>
      <c r="D74" s="170"/>
      <c r="E74" s="134">
        <v>0</v>
      </c>
      <c r="F74" s="135"/>
      <c r="G74" s="136"/>
      <c r="M74" s="137" t="s">
        <v>133</v>
      </c>
      <c r="O74" s="125"/>
    </row>
    <row r="75" spans="1:15" ht="12.75">
      <c r="A75" s="132"/>
      <c r="B75" s="133"/>
      <c r="C75" s="169" t="s">
        <v>134</v>
      </c>
      <c r="D75" s="170"/>
      <c r="E75" s="134">
        <v>0</v>
      </c>
      <c r="F75" s="135"/>
      <c r="G75" s="136"/>
      <c r="M75" s="137" t="s">
        <v>134</v>
      </c>
      <c r="O75" s="125"/>
    </row>
    <row r="76" spans="1:15" ht="12.75">
      <c r="A76" s="132"/>
      <c r="B76" s="133"/>
      <c r="C76" s="169">
        <v>7</v>
      </c>
      <c r="D76" s="170"/>
      <c r="E76" s="134">
        <v>7</v>
      </c>
      <c r="F76" s="135"/>
      <c r="G76" s="136"/>
      <c r="M76" s="137">
        <v>7</v>
      </c>
      <c r="O76" s="125"/>
    </row>
    <row r="77" spans="1:104" ht="12.75">
      <c r="A77" s="126">
        <v>12</v>
      </c>
      <c r="B77" s="127" t="s">
        <v>135</v>
      </c>
      <c r="C77" s="128" t="s">
        <v>136</v>
      </c>
      <c r="D77" s="129" t="s">
        <v>83</v>
      </c>
      <c r="E77" s="130">
        <v>4</v>
      </c>
      <c r="F77" s="130"/>
      <c r="G77" s="131">
        <f>E77*F77</f>
        <v>0</v>
      </c>
      <c r="O77" s="125">
        <v>2</v>
      </c>
      <c r="AA77" s="98">
        <v>12</v>
      </c>
      <c r="AB77" s="98">
        <v>7</v>
      </c>
      <c r="AC77" s="98">
        <v>12</v>
      </c>
      <c r="AZ77" s="98">
        <v>2</v>
      </c>
      <c r="BA77" s="98">
        <f>IF(AZ77=1,G77,0)</f>
        <v>0</v>
      </c>
      <c r="BB77" s="98">
        <f>IF(AZ77=2,G77,0)</f>
        <v>0</v>
      </c>
      <c r="BC77" s="98">
        <f>IF(AZ77=3,G77,0)</f>
        <v>0</v>
      </c>
      <c r="BD77" s="98">
        <f>IF(AZ77=4,G77,0)</f>
        <v>0</v>
      </c>
      <c r="BE77" s="98">
        <f>IF(AZ77=5,G77,0)</f>
        <v>0</v>
      </c>
      <c r="CZ77" s="98">
        <v>0</v>
      </c>
    </row>
    <row r="78" spans="1:15" ht="12.75">
      <c r="A78" s="132"/>
      <c r="B78" s="133"/>
      <c r="C78" s="169" t="s">
        <v>137</v>
      </c>
      <c r="D78" s="170"/>
      <c r="E78" s="134">
        <v>0</v>
      </c>
      <c r="F78" s="135"/>
      <c r="G78" s="136"/>
      <c r="M78" s="137" t="s">
        <v>137</v>
      </c>
      <c r="O78" s="125"/>
    </row>
    <row r="79" spans="1:15" ht="12.75">
      <c r="A79" s="132"/>
      <c r="B79" s="133"/>
      <c r="C79" s="169" t="s">
        <v>127</v>
      </c>
      <c r="D79" s="170"/>
      <c r="E79" s="134">
        <v>0</v>
      </c>
      <c r="F79" s="135"/>
      <c r="G79" s="136"/>
      <c r="M79" s="137" t="s">
        <v>127</v>
      </c>
      <c r="O79" s="125"/>
    </row>
    <row r="80" spans="1:15" ht="12.75">
      <c r="A80" s="132"/>
      <c r="B80" s="133"/>
      <c r="C80" s="169" t="s">
        <v>138</v>
      </c>
      <c r="D80" s="170"/>
      <c r="E80" s="171"/>
      <c r="F80" s="135"/>
      <c r="G80" s="136"/>
      <c r="M80" s="137" t="s">
        <v>138</v>
      </c>
      <c r="O80" s="125"/>
    </row>
    <row r="81" spans="1:15" ht="12.75">
      <c r="A81" s="132"/>
      <c r="B81" s="133"/>
      <c r="C81" s="169" t="s">
        <v>139</v>
      </c>
      <c r="D81" s="170"/>
      <c r="E81" s="134">
        <v>0</v>
      </c>
      <c r="F81" s="135"/>
      <c r="G81" s="136"/>
      <c r="M81" s="137" t="s">
        <v>139</v>
      </c>
      <c r="O81" s="125"/>
    </row>
    <row r="82" spans="1:15" ht="12.75">
      <c r="A82" s="132"/>
      <c r="B82" s="133"/>
      <c r="C82" s="169" t="s">
        <v>140</v>
      </c>
      <c r="D82" s="170"/>
      <c r="E82" s="134">
        <v>0</v>
      </c>
      <c r="F82" s="135"/>
      <c r="G82" s="136"/>
      <c r="M82" s="137" t="s">
        <v>140</v>
      </c>
      <c r="O82" s="125"/>
    </row>
    <row r="83" spans="1:15" ht="12.75">
      <c r="A83" s="132"/>
      <c r="B83" s="133"/>
      <c r="C83" s="169" t="s">
        <v>141</v>
      </c>
      <c r="D83" s="170"/>
      <c r="E83" s="134">
        <v>0</v>
      </c>
      <c r="F83" s="135"/>
      <c r="G83" s="136"/>
      <c r="M83" s="137" t="s">
        <v>141</v>
      </c>
      <c r="O83" s="125"/>
    </row>
    <row r="84" spans="1:15" ht="12.75">
      <c r="A84" s="132"/>
      <c r="B84" s="133"/>
      <c r="C84" s="169" t="s">
        <v>142</v>
      </c>
      <c r="D84" s="170"/>
      <c r="E84" s="134">
        <v>0</v>
      </c>
      <c r="F84" s="135"/>
      <c r="G84" s="136"/>
      <c r="M84" s="137" t="s">
        <v>142</v>
      </c>
      <c r="O84" s="125"/>
    </row>
    <row r="85" spans="1:15" ht="12.75">
      <c r="A85" s="132"/>
      <c r="B85" s="133"/>
      <c r="C85" s="169" t="s">
        <v>134</v>
      </c>
      <c r="D85" s="170"/>
      <c r="E85" s="134">
        <v>0</v>
      </c>
      <c r="F85" s="135"/>
      <c r="G85" s="136"/>
      <c r="M85" s="137" t="s">
        <v>134</v>
      </c>
      <c r="O85" s="125"/>
    </row>
    <row r="86" spans="1:15" ht="12.75">
      <c r="A86" s="132"/>
      <c r="B86" s="133"/>
      <c r="C86" s="169">
        <v>4</v>
      </c>
      <c r="D86" s="170"/>
      <c r="E86" s="134">
        <v>4</v>
      </c>
      <c r="F86" s="135"/>
      <c r="G86" s="136"/>
      <c r="M86" s="137">
        <v>4</v>
      </c>
      <c r="O86" s="125"/>
    </row>
    <row r="87" spans="1:15" ht="12.75">
      <c r="A87" s="132"/>
      <c r="B87" s="133"/>
      <c r="C87" s="169" t="s">
        <v>143</v>
      </c>
      <c r="D87" s="170"/>
      <c r="E87" s="134">
        <v>0</v>
      </c>
      <c r="F87" s="135"/>
      <c r="G87" s="136"/>
      <c r="M87" s="137" t="s">
        <v>143</v>
      </c>
      <c r="O87" s="125"/>
    </row>
    <row r="88" spans="1:104" ht="12.75">
      <c r="A88" s="126">
        <v>13</v>
      </c>
      <c r="B88" s="127" t="s">
        <v>144</v>
      </c>
      <c r="C88" s="128" t="s">
        <v>125</v>
      </c>
      <c r="D88" s="129" t="s">
        <v>83</v>
      </c>
      <c r="E88" s="130">
        <v>24</v>
      </c>
      <c r="F88" s="130"/>
      <c r="G88" s="131">
        <f>E88*F88</f>
        <v>0</v>
      </c>
      <c r="O88" s="125">
        <v>2</v>
      </c>
      <c r="AA88" s="98">
        <v>12</v>
      </c>
      <c r="AB88" s="98">
        <v>7</v>
      </c>
      <c r="AC88" s="98">
        <v>13</v>
      </c>
      <c r="AZ88" s="98">
        <v>2</v>
      </c>
      <c r="BA88" s="98">
        <f>IF(AZ88=1,G88,0)</f>
        <v>0</v>
      </c>
      <c r="BB88" s="98">
        <f>IF(AZ88=2,G88,0)</f>
        <v>0</v>
      </c>
      <c r="BC88" s="98">
        <f>IF(AZ88=3,G88,0)</f>
        <v>0</v>
      </c>
      <c r="BD88" s="98">
        <f>IF(AZ88=4,G88,0)</f>
        <v>0</v>
      </c>
      <c r="BE88" s="98">
        <f>IF(AZ88=5,G88,0)</f>
        <v>0</v>
      </c>
      <c r="CZ88" s="98">
        <v>0</v>
      </c>
    </row>
    <row r="89" spans="1:15" ht="12.75">
      <c r="A89" s="132"/>
      <c r="B89" s="133"/>
      <c r="C89" s="169" t="s">
        <v>145</v>
      </c>
      <c r="D89" s="170"/>
      <c r="E89" s="134">
        <v>0</v>
      </c>
      <c r="F89" s="135"/>
      <c r="G89" s="136"/>
      <c r="M89" s="137" t="s">
        <v>145</v>
      </c>
      <c r="O89" s="125"/>
    </row>
    <row r="90" spans="1:15" ht="12.75">
      <c r="A90" s="132"/>
      <c r="B90" s="133"/>
      <c r="C90" s="169" t="s">
        <v>127</v>
      </c>
      <c r="D90" s="170"/>
      <c r="E90" s="134">
        <v>0</v>
      </c>
      <c r="F90" s="135"/>
      <c r="G90" s="136"/>
      <c r="M90" s="137" t="s">
        <v>127</v>
      </c>
      <c r="O90" s="125"/>
    </row>
    <row r="91" spans="1:15" ht="12.75">
      <c r="A91" s="132"/>
      <c r="B91" s="133"/>
      <c r="C91" s="169" t="s">
        <v>138</v>
      </c>
      <c r="D91" s="170"/>
      <c r="E91" s="171"/>
      <c r="F91" s="135"/>
      <c r="G91" s="136"/>
      <c r="M91" s="137" t="s">
        <v>138</v>
      </c>
      <c r="O91" s="125"/>
    </row>
    <row r="92" spans="1:15" ht="12.75">
      <c r="A92" s="132"/>
      <c r="B92" s="133"/>
      <c r="C92" s="169" t="s">
        <v>139</v>
      </c>
      <c r="D92" s="170"/>
      <c r="E92" s="134">
        <v>0</v>
      </c>
      <c r="F92" s="135"/>
      <c r="G92" s="136"/>
      <c r="M92" s="137" t="s">
        <v>139</v>
      </c>
      <c r="O92" s="125"/>
    </row>
    <row r="93" spans="1:15" ht="12.75">
      <c r="A93" s="132"/>
      <c r="B93" s="133"/>
      <c r="C93" s="169" t="s">
        <v>146</v>
      </c>
      <c r="D93" s="170"/>
      <c r="E93" s="134">
        <v>0</v>
      </c>
      <c r="F93" s="135"/>
      <c r="G93" s="136"/>
      <c r="M93" s="137" t="s">
        <v>146</v>
      </c>
      <c r="O93" s="125"/>
    </row>
    <row r="94" spans="1:15" ht="12.75">
      <c r="A94" s="132"/>
      <c r="B94" s="133"/>
      <c r="C94" s="169" t="s">
        <v>141</v>
      </c>
      <c r="D94" s="170"/>
      <c r="E94" s="134">
        <v>0</v>
      </c>
      <c r="F94" s="135"/>
      <c r="G94" s="136"/>
      <c r="M94" s="137" t="s">
        <v>141</v>
      </c>
      <c r="O94" s="125"/>
    </row>
    <row r="95" spans="1:15" ht="12.75">
      <c r="A95" s="132"/>
      <c r="B95" s="133"/>
      <c r="C95" s="169" t="s">
        <v>146</v>
      </c>
      <c r="D95" s="170"/>
      <c r="E95" s="134">
        <v>0</v>
      </c>
      <c r="F95" s="135"/>
      <c r="G95" s="136"/>
      <c r="M95" s="137" t="s">
        <v>146</v>
      </c>
      <c r="O95" s="125"/>
    </row>
    <row r="96" spans="1:15" ht="12.75">
      <c r="A96" s="132"/>
      <c r="B96" s="133"/>
      <c r="C96" s="169" t="s">
        <v>147</v>
      </c>
      <c r="D96" s="170"/>
      <c r="E96" s="134">
        <v>0</v>
      </c>
      <c r="F96" s="135"/>
      <c r="G96" s="136"/>
      <c r="M96" s="137" t="s">
        <v>147</v>
      </c>
      <c r="O96" s="125"/>
    </row>
    <row r="97" spans="1:15" ht="12.75">
      <c r="A97" s="132"/>
      <c r="B97" s="133"/>
      <c r="C97" s="169" t="s">
        <v>134</v>
      </c>
      <c r="D97" s="170"/>
      <c r="E97" s="134">
        <v>0</v>
      </c>
      <c r="F97" s="135"/>
      <c r="G97" s="136"/>
      <c r="M97" s="137" t="s">
        <v>134</v>
      </c>
      <c r="O97" s="125"/>
    </row>
    <row r="98" spans="1:15" ht="12.75">
      <c r="A98" s="132"/>
      <c r="B98" s="133"/>
      <c r="C98" s="169">
        <v>24</v>
      </c>
      <c r="D98" s="170"/>
      <c r="E98" s="134">
        <v>24</v>
      </c>
      <c r="F98" s="135"/>
      <c r="G98" s="136"/>
      <c r="M98" s="137">
        <v>24</v>
      </c>
      <c r="O98" s="125"/>
    </row>
    <row r="99" spans="1:104" ht="12.75">
      <c r="A99" s="126">
        <v>14</v>
      </c>
      <c r="B99" s="127" t="s">
        <v>148</v>
      </c>
      <c r="C99" s="128" t="s">
        <v>149</v>
      </c>
      <c r="D99" s="129" t="s">
        <v>83</v>
      </c>
      <c r="E99" s="130">
        <v>1</v>
      </c>
      <c r="F99" s="130"/>
      <c r="G99" s="131">
        <f>E99*F99</f>
        <v>0</v>
      </c>
      <c r="O99" s="125">
        <v>2</v>
      </c>
      <c r="AA99" s="98">
        <v>12</v>
      </c>
      <c r="AB99" s="98">
        <v>7</v>
      </c>
      <c r="AC99" s="98">
        <v>14</v>
      </c>
      <c r="AZ99" s="98">
        <v>2</v>
      </c>
      <c r="BA99" s="98">
        <f>IF(AZ99=1,G99,0)</f>
        <v>0</v>
      </c>
      <c r="BB99" s="98">
        <f>IF(AZ99=2,G99,0)</f>
        <v>0</v>
      </c>
      <c r="BC99" s="98">
        <f>IF(AZ99=3,G99,0)</f>
        <v>0</v>
      </c>
      <c r="BD99" s="98">
        <f>IF(AZ99=4,G99,0)</f>
        <v>0</v>
      </c>
      <c r="BE99" s="98">
        <f>IF(AZ99=5,G99,0)</f>
        <v>0</v>
      </c>
      <c r="CZ99" s="98">
        <v>0</v>
      </c>
    </row>
    <row r="100" spans="1:15" ht="12.75">
      <c r="A100" s="132"/>
      <c r="B100" s="133"/>
      <c r="C100" s="169" t="s">
        <v>150</v>
      </c>
      <c r="D100" s="170"/>
      <c r="E100" s="134">
        <v>0</v>
      </c>
      <c r="F100" s="135"/>
      <c r="G100" s="136"/>
      <c r="M100" s="137" t="s">
        <v>150</v>
      </c>
      <c r="O100" s="125"/>
    </row>
    <row r="101" spans="1:15" ht="12.75">
      <c r="A101" s="132"/>
      <c r="B101" s="133"/>
      <c r="C101" s="169" t="s">
        <v>127</v>
      </c>
      <c r="D101" s="170"/>
      <c r="E101" s="134">
        <v>0</v>
      </c>
      <c r="F101" s="135"/>
      <c r="G101" s="136"/>
      <c r="M101" s="137" t="s">
        <v>127</v>
      </c>
      <c r="O101" s="125"/>
    </row>
    <row r="102" spans="1:15" ht="12.75">
      <c r="A102" s="132"/>
      <c r="B102" s="133"/>
      <c r="C102" s="169" t="s">
        <v>138</v>
      </c>
      <c r="D102" s="170"/>
      <c r="E102" s="171"/>
      <c r="F102" s="135"/>
      <c r="G102" s="136"/>
      <c r="M102" s="137" t="s">
        <v>138</v>
      </c>
      <c r="O102" s="125"/>
    </row>
    <row r="103" spans="1:15" ht="12.75">
      <c r="A103" s="132"/>
      <c r="B103" s="133"/>
      <c r="C103" s="169" t="s">
        <v>139</v>
      </c>
      <c r="D103" s="170"/>
      <c r="E103" s="134">
        <v>0</v>
      </c>
      <c r="F103" s="135"/>
      <c r="G103" s="136"/>
      <c r="M103" s="137" t="s">
        <v>139</v>
      </c>
      <c r="O103" s="125"/>
    </row>
    <row r="104" spans="1:15" ht="12.75">
      <c r="A104" s="132"/>
      <c r="B104" s="133"/>
      <c r="C104" s="169" t="s">
        <v>140</v>
      </c>
      <c r="D104" s="170"/>
      <c r="E104" s="134">
        <v>0</v>
      </c>
      <c r="F104" s="135"/>
      <c r="G104" s="136"/>
      <c r="M104" s="137" t="s">
        <v>140</v>
      </c>
      <c r="O104" s="125"/>
    </row>
    <row r="105" spans="1:15" ht="12.75">
      <c r="A105" s="132"/>
      <c r="B105" s="133"/>
      <c r="C105" s="169" t="s">
        <v>141</v>
      </c>
      <c r="D105" s="170"/>
      <c r="E105" s="134">
        <v>0</v>
      </c>
      <c r="F105" s="135"/>
      <c r="G105" s="136"/>
      <c r="M105" s="137" t="s">
        <v>141</v>
      </c>
      <c r="O105" s="125"/>
    </row>
    <row r="106" spans="1:15" ht="12.75">
      <c r="A106" s="132"/>
      <c r="B106" s="133"/>
      <c r="C106" s="169" t="s">
        <v>146</v>
      </c>
      <c r="D106" s="170"/>
      <c r="E106" s="134">
        <v>0</v>
      </c>
      <c r="F106" s="135"/>
      <c r="G106" s="136"/>
      <c r="M106" s="137" t="s">
        <v>146</v>
      </c>
      <c r="O106" s="125"/>
    </row>
    <row r="107" spans="1:15" ht="12.75">
      <c r="A107" s="132"/>
      <c r="B107" s="133"/>
      <c r="C107" s="169" t="s">
        <v>143</v>
      </c>
      <c r="D107" s="170"/>
      <c r="E107" s="134">
        <v>0</v>
      </c>
      <c r="F107" s="135"/>
      <c r="G107" s="136"/>
      <c r="M107" s="137" t="s">
        <v>143</v>
      </c>
      <c r="O107" s="125"/>
    </row>
    <row r="108" spans="1:15" ht="12.75">
      <c r="A108" s="132"/>
      <c r="B108" s="133"/>
      <c r="C108" s="169" t="s">
        <v>151</v>
      </c>
      <c r="D108" s="170"/>
      <c r="E108" s="134">
        <v>0</v>
      </c>
      <c r="F108" s="135"/>
      <c r="G108" s="136"/>
      <c r="M108" s="137" t="s">
        <v>151</v>
      </c>
      <c r="O108" s="125"/>
    </row>
    <row r="109" spans="1:15" ht="12.75">
      <c r="A109" s="132"/>
      <c r="B109" s="133"/>
      <c r="C109" s="169">
        <v>1</v>
      </c>
      <c r="D109" s="170"/>
      <c r="E109" s="134">
        <v>1</v>
      </c>
      <c r="F109" s="135"/>
      <c r="G109" s="136"/>
      <c r="M109" s="137">
        <v>1</v>
      </c>
      <c r="O109" s="125"/>
    </row>
    <row r="110" spans="1:104" ht="12.75">
      <c r="A110" s="126">
        <v>15</v>
      </c>
      <c r="B110" s="127" t="s">
        <v>152</v>
      </c>
      <c r="C110" s="128" t="s">
        <v>153</v>
      </c>
      <c r="D110" s="129" t="s">
        <v>83</v>
      </c>
      <c r="E110" s="130">
        <v>1</v>
      </c>
      <c r="F110" s="130"/>
      <c r="G110" s="131">
        <f>E110*F110</f>
        <v>0</v>
      </c>
      <c r="O110" s="125">
        <v>2</v>
      </c>
      <c r="AA110" s="98">
        <v>12</v>
      </c>
      <c r="AB110" s="98">
        <v>7</v>
      </c>
      <c r="AC110" s="98">
        <v>15</v>
      </c>
      <c r="AZ110" s="98">
        <v>2</v>
      </c>
      <c r="BA110" s="98">
        <f>IF(AZ110=1,G110,0)</f>
        <v>0</v>
      </c>
      <c r="BB110" s="98">
        <f>IF(AZ110=2,G110,0)</f>
        <v>0</v>
      </c>
      <c r="BC110" s="98">
        <f>IF(AZ110=3,G110,0)</f>
        <v>0</v>
      </c>
      <c r="BD110" s="98">
        <f>IF(AZ110=4,G110,0)</f>
        <v>0</v>
      </c>
      <c r="BE110" s="98">
        <f>IF(AZ110=5,G110,0)</f>
        <v>0</v>
      </c>
      <c r="CZ110" s="98">
        <v>0</v>
      </c>
    </row>
    <row r="111" spans="1:15" ht="12.75">
      <c r="A111" s="132"/>
      <c r="B111" s="133"/>
      <c r="C111" s="169" t="s">
        <v>154</v>
      </c>
      <c r="D111" s="170"/>
      <c r="E111" s="134">
        <v>0</v>
      </c>
      <c r="F111" s="135"/>
      <c r="G111" s="136"/>
      <c r="M111" s="137" t="s">
        <v>154</v>
      </c>
      <c r="O111" s="125"/>
    </row>
    <row r="112" spans="1:15" ht="12.75">
      <c r="A112" s="132"/>
      <c r="B112" s="133"/>
      <c r="C112" s="169" t="s">
        <v>127</v>
      </c>
      <c r="D112" s="170"/>
      <c r="E112" s="134">
        <v>0</v>
      </c>
      <c r="F112" s="135"/>
      <c r="G112" s="136"/>
      <c r="M112" s="137" t="s">
        <v>127</v>
      </c>
      <c r="O112" s="125"/>
    </row>
    <row r="113" spans="1:15" ht="12.75">
      <c r="A113" s="132"/>
      <c r="B113" s="133"/>
      <c r="C113" s="169" t="s">
        <v>155</v>
      </c>
      <c r="D113" s="170"/>
      <c r="E113" s="171"/>
      <c r="F113" s="135"/>
      <c r="G113" s="136"/>
      <c r="M113" s="137" t="s">
        <v>155</v>
      </c>
      <c r="O113" s="125"/>
    </row>
    <row r="114" spans="1:15" ht="12.75">
      <c r="A114" s="132"/>
      <c r="B114" s="133"/>
      <c r="C114" s="169" t="s">
        <v>156</v>
      </c>
      <c r="D114" s="170"/>
      <c r="E114" s="134">
        <v>0</v>
      </c>
      <c r="F114" s="135"/>
      <c r="G114" s="136"/>
      <c r="M114" s="137" t="s">
        <v>156</v>
      </c>
      <c r="O114" s="125"/>
    </row>
    <row r="115" spans="1:15" ht="12.75">
      <c r="A115" s="132"/>
      <c r="B115" s="133"/>
      <c r="C115" s="169" t="s">
        <v>157</v>
      </c>
      <c r="D115" s="170"/>
      <c r="E115" s="134">
        <v>0</v>
      </c>
      <c r="F115" s="135"/>
      <c r="G115" s="136"/>
      <c r="M115" s="137" t="s">
        <v>157</v>
      </c>
      <c r="O115" s="125"/>
    </row>
    <row r="116" spans="1:15" ht="12.75">
      <c r="A116" s="132"/>
      <c r="B116" s="133"/>
      <c r="C116" s="169" t="s">
        <v>158</v>
      </c>
      <c r="D116" s="170"/>
      <c r="E116" s="134">
        <v>0</v>
      </c>
      <c r="F116" s="135"/>
      <c r="G116" s="136"/>
      <c r="M116" s="137" t="s">
        <v>158</v>
      </c>
      <c r="O116" s="125"/>
    </row>
    <row r="117" spans="1:15" ht="12.75">
      <c r="A117" s="132"/>
      <c r="B117" s="133"/>
      <c r="C117" s="169" t="s">
        <v>159</v>
      </c>
      <c r="D117" s="170"/>
      <c r="E117" s="134">
        <v>0</v>
      </c>
      <c r="F117" s="135"/>
      <c r="G117" s="136"/>
      <c r="M117" s="137" t="s">
        <v>159</v>
      </c>
      <c r="O117" s="125"/>
    </row>
    <row r="118" spans="1:15" ht="12.75">
      <c r="A118" s="132"/>
      <c r="B118" s="133"/>
      <c r="C118" s="169" t="s">
        <v>146</v>
      </c>
      <c r="D118" s="170"/>
      <c r="E118" s="134">
        <v>0</v>
      </c>
      <c r="F118" s="135"/>
      <c r="G118" s="136"/>
      <c r="M118" s="137" t="s">
        <v>146</v>
      </c>
      <c r="O118" s="125"/>
    </row>
    <row r="119" spans="1:15" ht="12.75">
      <c r="A119" s="132"/>
      <c r="B119" s="133"/>
      <c r="C119" s="169" t="s">
        <v>134</v>
      </c>
      <c r="D119" s="170"/>
      <c r="E119" s="134">
        <v>0</v>
      </c>
      <c r="F119" s="135"/>
      <c r="G119" s="136"/>
      <c r="M119" s="137" t="s">
        <v>134</v>
      </c>
      <c r="O119" s="125"/>
    </row>
    <row r="120" spans="1:15" ht="12.75">
      <c r="A120" s="132"/>
      <c r="B120" s="133"/>
      <c r="C120" s="169">
        <v>1</v>
      </c>
      <c r="D120" s="170"/>
      <c r="E120" s="134">
        <v>1</v>
      </c>
      <c r="F120" s="135"/>
      <c r="G120" s="136"/>
      <c r="M120" s="137">
        <v>1</v>
      </c>
      <c r="O120" s="125"/>
    </row>
    <row r="121" spans="1:15" ht="12.75">
      <c r="A121" s="132"/>
      <c r="B121" s="133"/>
      <c r="C121" s="169" t="s">
        <v>160</v>
      </c>
      <c r="D121" s="170"/>
      <c r="E121" s="134">
        <v>0</v>
      </c>
      <c r="F121" s="135"/>
      <c r="G121" s="136"/>
      <c r="M121" s="137" t="s">
        <v>160</v>
      </c>
      <c r="O121" s="125"/>
    </row>
    <row r="122" spans="1:104" ht="12.75">
      <c r="A122" s="126">
        <v>16</v>
      </c>
      <c r="B122" s="127" t="s">
        <v>161</v>
      </c>
      <c r="C122" s="128" t="s">
        <v>162</v>
      </c>
      <c r="D122" s="129" t="s">
        <v>83</v>
      </c>
      <c r="E122" s="130">
        <v>1</v>
      </c>
      <c r="F122" s="130"/>
      <c r="G122" s="131">
        <f>E122*F122</f>
        <v>0</v>
      </c>
      <c r="O122" s="125">
        <v>2</v>
      </c>
      <c r="AA122" s="98">
        <v>12</v>
      </c>
      <c r="AB122" s="98">
        <v>7</v>
      </c>
      <c r="AC122" s="98">
        <v>16</v>
      </c>
      <c r="AZ122" s="98">
        <v>2</v>
      </c>
      <c r="BA122" s="98">
        <f>IF(AZ122=1,G122,0)</f>
        <v>0</v>
      </c>
      <c r="BB122" s="98">
        <f>IF(AZ122=2,G122,0)</f>
        <v>0</v>
      </c>
      <c r="BC122" s="98">
        <f>IF(AZ122=3,G122,0)</f>
        <v>0</v>
      </c>
      <c r="BD122" s="98">
        <f>IF(AZ122=4,G122,0)</f>
        <v>0</v>
      </c>
      <c r="BE122" s="98">
        <f>IF(AZ122=5,G122,0)</f>
        <v>0</v>
      </c>
      <c r="CZ122" s="98">
        <v>0</v>
      </c>
    </row>
    <row r="123" spans="1:15" ht="12.75">
      <c r="A123" s="132"/>
      <c r="B123" s="133"/>
      <c r="C123" s="169" t="s">
        <v>163</v>
      </c>
      <c r="D123" s="170"/>
      <c r="E123" s="134">
        <v>0</v>
      </c>
      <c r="F123" s="135"/>
      <c r="G123" s="136"/>
      <c r="M123" s="137" t="s">
        <v>163</v>
      </c>
      <c r="O123" s="125"/>
    </row>
    <row r="124" spans="1:15" ht="12.75">
      <c r="A124" s="132"/>
      <c r="B124" s="133"/>
      <c r="C124" s="169" t="s">
        <v>127</v>
      </c>
      <c r="D124" s="170"/>
      <c r="E124" s="134">
        <v>0</v>
      </c>
      <c r="F124" s="135"/>
      <c r="G124" s="136"/>
      <c r="M124" s="137" t="s">
        <v>127</v>
      </c>
      <c r="O124" s="125"/>
    </row>
    <row r="125" spans="1:15" ht="12.75">
      <c r="A125" s="132"/>
      <c r="B125" s="133"/>
      <c r="C125" s="169" t="s">
        <v>164</v>
      </c>
      <c r="D125" s="170"/>
      <c r="E125" s="171"/>
      <c r="F125" s="135"/>
      <c r="G125" s="136"/>
      <c r="M125" s="137" t="s">
        <v>164</v>
      </c>
      <c r="O125" s="125"/>
    </row>
    <row r="126" spans="1:15" ht="12.75">
      <c r="A126" s="132"/>
      <c r="B126" s="133"/>
      <c r="C126" s="169" t="s">
        <v>156</v>
      </c>
      <c r="D126" s="170"/>
      <c r="E126" s="134">
        <v>0</v>
      </c>
      <c r="F126" s="135"/>
      <c r="G126" s="136"/>
      <c r="M126" s="137" t="s">
        <v>156</v>
      </c>
      <c r="O126" s="125"/>
    </row>
    <row r="127" spans="1:15" ht="12.75">
      <c r="A127" s="132"/>
      <c r="B127" s="133"/>
      <c r="C127" s="169" t="s">
        <v>157</v>
      </c>
      <c r="D127" s="170"/>
      <c r="E127" s="134">
        <v>0</v>
      </c>
      <c r="F127" s="135"/>
      <c r="G127" s="136"/>
      <c r="M127" s="137" t="s">
        <v>157</v>
      </c>
      <c r="O127" s="125"/>
    </row>
    <row r="128" spans="1:15" ht="12.75">
      <c r="A128" s="132"/>
      <c r="B128" s="133"/>
      <c r="C128" s="169" t="s">
        <v>165</v>
      </c>
      <c r="D128" s="170"/>
      <c r="E128" s="134">
        <v>0</v>
      </c>
      <c r="F128" s="135"/>
      <c r="G128" s="136"/>
      <c r="M128" s="137" t="s">
        <v>165</v>
      </c>
      <c r="O128" s="125"/>
    </row>
    <row r="129" spans="1:15" ht="12.75">
      <c r="A129" s="132"/>
      <c r="B129" s="133"/>
      <c r="C129" s="169" t="s">
        <v>159</v>
      </c>
      <c r="D129" s="170"/>
      <c r="E129" s="134">
        <v>0</v>
      </c>
      <c r="F129" s="135"/>
      <c r="G129" s="136"/>
      <c r="M129" s="137" t="s">
        <v>159</v>
      </c>
      <c r="O129" s="125"/>
    </row>
    <row r="130" spans="1:15" ht="12.75">
      <c r="A130" s="132"/>
      <c r="B130" s="133"/>
      <c r="C130" s="169" t="s">
        <v>146</v>
      </c>
      <c r="D130" s="170"/>
      <c r="E130" s="134">
        <v>0</v>
      </c>
      <c r="F130" s="135"/>
      <c r="G130" s="136"/>
      <c r="M130" s="137" t="s">
        <v>146</v>
      </c>
      <c r="O130" s="125"/>
    </row>
    <row r="131" spans="1:15" ht="12.75">
      <c r="A131" s="132"/>
      <c r="B131" s="133"/>
      <c r="C131" s="169" t="s">
        <v>134</v>
      </c>
      <c r="D131" s="170"/>
      <c r="E131" s="134">
        <v>0</v>
      </c>
      <c r="F131" s="135"/>
      <c r="G131" s="136"/>
      <c r="M131" s="137" t="s">
        <v>134</v>
      </c>
      <c r="O131" s="125"/>
    </row>
    <row r="132" spans="1:15" ht="12.75">
      <c r="A132" s="132"/>
      <c r="B132" s="133"/>
      <c r="C132" s="169">
        <v>1</v>
      </c>
      <c r="D132" s="170"/>
      <c r="E132" s="134">
        <v>1</v>
      </c>
      <c r="F132" s="135"/>
      <c r="G132" s="136"/>
      <c r="M132" s="137">
        <v>1</v>
      </c>
      <c r="O132" s="125"/>
    </row>
    <row r="133" spans="1:15" ht="12.75">
      <c r="A133" s="132"/>
      <c r="B133" s="133"/>
      <c r="C133" s="169" t="s">
        <v>166</v>
      </c>
      <c r="D133" s="170"/>
      <c r="E133" s="134">
        <v>0</v>
      </c>
      <c r="F133" s="135"/>
      <c r="G133" s="136"/>
      <c r="M133" s="137" t="s">
        <v>166</v>
      </c>
      <c r="O133" s="125"/>
    </row>
    <row r="134" spans="1:104" ht="12.75">
      <c r="A134" s="126">
        <v>17</v>
      </c>
      <c r="B134" s="127" t="s">
        <v>167</v>
      </c>
      <c r="C134" s="128" t="s">
        <v>168</v>
      </c>
      <c r="D134" s="129" t="s">
        <v>169</v>
      </c>
      <c r="E134" s="130">
        <v>4</v>
      </c>
      <c r="F134" s="130"/>
      <c r="G134" s="131">
        <f>E134*F134</f>
        <v>0</v>
      </c>
      <c r="O134" s="125">
        <v>2</v>
      </c>
      <c r="AA134" s="98">
        <v>12</v>
      </c>
      <c r="AB134" s="98">
        <v>7</v>
      </c>
      <c r="AC134" s="98">
        <v>17</v>
      </c>
      <c r="AZ134" s="98">
        <v>2</v>
      </c>
      <c r="BA134" s="98">
        <f>IF(AZ134=1,G134,0)</f>
        <v>0</v>
      </c>
      <c r="BB134" s="98">
        <f>IF(AZ134=2,G134,0)</f>
        <v>0</v>
      </c>
      <c r="BC134" s="98">
        <f>IF(AZ134=3,G134,0)</f>
        <v>0</v>
      </c>
      <c r="BD134" s="98">
        <f>IF(AZ134=4,G134,0)</f>
        <v>0</v>
      </c>
      <c r="BE134" s="98">
        <f>IF(AZ134=5,G134,0)</f>
        <v>0</v>
      </c>
      <c r="CZ134" s="98">
        <v>0</v>
      </c>
    </row>
    <row r="135" spans="1:15" ht="12.75">
      <c r="A135" s="132"/>
      <c r="B135" s="133"/>
      <c r="C135" s="169" t="s">
        <v>170</v>
      </c>
      <c r="D135" s="170"/>
      <c r="E135" s="134">
        <v>0</v>
      </c>
      <c r="F135" s="135"/>
      <c r="G135" s="136"/>
      <c r="M135" s="137" t="s">
        <v>170</v>
      </c>
      <c r="O135" s="125"/>
    </row>
    <row r="136" spans="1:15" ht="12.75">
      <c r="A136" s="132"/>
      <c r="B136" s="133"/>
      <c r="C136" s="169" t="s">
        <v>127</v>
      </c>
      <c r="D136" s="170"/>
      <c r="E136" s="134">
        <v>0</v>
      </c>
      <c r="F136" s="135"/>
      <c r="G136" s="136"/>
      <c r="M136" s="137" t="s">
        <v>127</v>
      </c>
      <c r="O136" s="125"/>
    </row>
    <row r="137" spans="1:15" ht="12.75">
      <c r="A137" s="132"/>
      <c r="B137" s="133"/>
      <c r="C137" s="169" t="s">
        <v>171</v>
      </c>
      <c r="D137" s="170"/>
      <c r="E137" s="134">
        <v>0</v>
      </c>
      <c r="F137" s="135"/>
      <c r="G137" s="136"/>
      <c r="M137" s="137" t="s">
        <v>171</v>
      </c>
      <c r="O137" s="125"/>
    </row>
    <row r="138" spans="1:15" ht="12.75">
      <c r="A138" s="132"/>
      <c r="B138" s="133"/>
      <c r="C138" s="169" t="s">
        <v>159</v>
      </c>
      <c r="D138" s="170"/>
      <c r="E138" s="134">
        <v>0</v>
      </c>
      <c r="F138" s="135"/>
      <c r="G138" s="136"/>
      <c r="M138" s="137" t="s">
        <v>159</v>
      </c>
      <c r="O138" s="125"/>
    </row>
    <row r="139" spans="1:15" ht="12.75">
      <c r="A139" s="132"/>
      <c r="B139" s="133"/>
      <c r="C139" s="169" t="s">
        <v>146</v>
      </c>
      <c r="D139" s="170"/>
      <c r="E139" s="134">
        <v>0</v>
      </c>
      <c r="F139" s="135"/>
      <c r="G139" s="136"/>
      <c r="M139" s="137" t="s">
        <v>146</v>
      </c>
      <c r="O139" s="125"/>
    </row>
    <row r="140" spans="1:15" ht="12.75">
      <c r="A140" s="132"/>
      <c r="B140" s="133"/>
      <c r="C140" s="169" t="s">
        <v>172</v>
      </c>
      <c r="D140" s="170"/>
      <c r="E140" s="134">
        <v>0</v>
      </c>
      <c r="F140" s="135"/>
      <c r="G140" s="136"/>
      <c r="M140" s="137" t="s">
        <v>172</v>
      </c>
      <c r="O140" s="125"/>
    </row>
    <row r="141" spans="1:15" ht="12.75">
      <c r="A141" s="132"/>
      <c r="B141" s="133"/>
      <c r="C141" s="169" t="s">
        <v>151</v>
      </c>
      <c r="D141" s="170"/>
      <c r="E141" s="134">
        <v>0</v>
      </c>
      <c r="F141" s="135"/>
      <c r="G141" s="136"/>
      <c r="M141" s="137" t="s">
        <v>151</v>
      </c>
      <c r="O141" s="125"/>
    </row>
    <row r="142" spans="1:15" ht="12.75">
      <c r="A142" s="132"/>
      <c r="B142" s="133"/>
      <c r="C142" s="169">
        <v>4</v>
      </c>
      <c r="D142" s="170"/>
      <c r="E142" s="134">
        <v>4</v>
      </c>
      <c r="F142" s="135"/>
      <c r="G142" s="136"/>
      <c r="M142" s="137">
        <v>4</v>
      </c>
      <c r="O142" s="125"/>
    </row>
    <row r="143" spans="1:104" ht="12.75">
      <c r="A143" s="126">
        <v>18</v>
      </c>
      <c r="B143" s="127" t="s">
        <v>173</v>
      </c>
      <c r="C143" s="128" t="s">
        <v>174</v>
      </c>
      <c r="D143" s="129" t="s">
        <v>83</v>
      </c>
      <c r="E143" s="130">
        <v>2</v>
      </c>
      <c r="F143" s="130"/>
      <c r="G143" s="131">
        <f>E143*F143</f>
        <v>0</v>
      </c>
      <c r="O143" s="125">
        <v>2</v>
      </c>
      <c r="AA143" s="98">
        <v>12</v>
      </c>
      <c r="AB143" s="98">
        <v>7</v>
      </c>
      <c r="AC143" s="98">
        <v>18</v>
      </c>
      <c r="AZ143" s="98">
        <v>2</v>
      </c>
      <c r="BA143" s="98">
        <f>IF(AZ143=1,G143,0)</f>
        <v>0</v>
      </c>
      <c r="BB143" s="98">
        <f>IF(AZ143=2,G143,0)</f>
        <v>0</v>
      </c>
      <c r="BC143" s="98">
        <f>IF(AZ143=3,G143,0)</f>
        <v>0</v>
      </c>
      <c r="BD143" s="98">
        <f>IF(AZ143=4,G143,0)</f>
        <v>0</v>
      </c>
      <c r="BE143" s="98">
        <f>IF(AZ143=5,G143,0)</f>
        <v>0</v>
      </c>
      <c r="CZ143" s="98">
        <v>0</v>
      </c>
    </row>
    <row r="144" spans="1:15" ht="12.75">
      <c r="A144" s="132"/>
      <c r="B144" s="133"/>
      <c r="C144" s="169" t="s">
        <v>175</v>
      </c>
      <c r="D144" s="170"/>
      <c r="E144" s="134">
        <v>0</v>
      </c>
      <c r="F144" s="135"/>
      <c r="G144" s="136"/>
      <c r="M144" s="137" t="s">
        <v>175</v>
      </c>
      <c r="O144" s="125"/>
    </row>
    <row r="145" spans="1:15" ht="12.75">
      <c r="A145" s="132"/>
      <c r="B145" s="133"/>
      <c r="C145" s="169" t="s">
        <v>127</v>
      </c>
      <c r="D145" s="170"/>
      <c r="E145" s="134">
        <v>0</v>
      </c>
      <c r="F145" s="135"/>
      <c r="G145" s="136"/>
      <c r="M145" s="137" t="s">
        <v>127</v>
      </c>
      <c r="O145" s="125"/>
    </row>
    <row r="146" spans="1:15" ht="12.75">
      <c r="A146" s="132"/>
      <c r="B146" s="133"/>
      <c r="C146" s="169" t="s">
        <v>176</v>
      </c>
      <c r="D146" s="170"/>
      <c r="E146" s="134">
        <v>0</v>
      </c>
      <c r="F146" s="135"/>
      <c r="G146" s="136"/>
      <c r="M146" s="137" t="s">
        <v>176</v>
      </c>
      <c r="O146" s="125"/>
    </row>
    <row r="147" spans="1:15" ht="12.75">
      <c r="A147" s="132"/>
      <c r="B147" s="133"/>
      <c r="C147" s="169" t="s">
        <v>159</v>
      </c>
      <c r="D147" s="170"/>
      <c r="E147" s="134">
        <v>0</v>
      </c>
      <c r="F147" s="135"/>
      <c r="G147" s="136"/>
      <c r="M147" s="137" t="s">
        <v>159</v>
      </c>
      <c r="O147" s="125"/>
    </row>
    <row r="148" spans="1:15" ht="12.75">
      <c r="A148" s="132"/>
      <c r="B148" s="133"/>
      <c r="C148" s="169" t="s">
        <v>146</v>
      </c>
      <c r="D148" s="170"/>
      <c r="E148" s="134">
        <v>0</v>
      </c>
      <c r="F148" s="135"/>
      <c r="G148" s="136"/>
      <c r="M148" s="137" t="s">
        <v>146</v>
      </c>
      <c r="O148" s="125"/>
    </row>
    <row r="149" spans="1:15" ht="12.75">
      <c r="A149" s="132"/>
      <c r="B149" s="133"/>
      <c r="C149" s="169" t="s">
        <v>177</v>
      </c>
      <c r="D149" s="170"/>
      <c r="E149" s="134">
        <v>0</v>
      </c>
      <c r="F149" s="135"/>
      <c r="G149" s="136"/>
      <c r="M149" s="137" t="s">
        <v>177</v>
      </c>
      <c r="O149" s="125"/>
    </row>
    <row r="150" spans="1:15" ht="12.75">
      <c r="A150" s="132"/>
      <c r="B150" s="133"/>
      <c r="C150" s="169" t="s">
        <v>134</v>
      </c>
      <c r="D150" s="170"/>
      <c r="E150" s="134">
        <v>0</v>
      </c>
      <c r="F150" s="135"/>
      <c r="G150" s="136"/>
      <c r="M150" s="137" t="s">
        <v>134</v>
      </c>
      <c r="O150" s="125"/>
    </row>
    <row r="151" spans="1:15" ht="12.75">
      <c r="A151" s="132"/>
      <c r="B151" s="133"/>
      <c r="C151" s="169">
        <v>2</v>
      </c>
      <c r="D151" s="170"/>
      <c r="E151" s="134">
        <v>2</v>
      </c>
      <c r="F151" s="135"/>
      <c r="G151" s="136"/>
      <c r="M151" s="137">
        <v>2</v>
      </c>
      <c r="O151" s="125"/>
    </row>
    <row r="152" spans="1:104" ht="12.75">
      <c r="A152" s="126">
        <v>19</v>
      </c>
      <c r="B152" s="127" t="s">
        <v>178</v>
      </c>
      <c r="C152" s="128" t="s">
        <v>179</v>
      </c>
      <c r="D152" s="129" t="s">
        <v>63</v>
      </c>
      <c r="E152" s="130">
        <v>116.14</v>
      </c>
      <c r="F152" s="130"/>
      <c r="G152" s="131">
        <f>E152*F152</f>
        <v>0</v>
      </c>
      <c r="O152" s="125">
        <v>2</v>
      </c>
      <c r="AA152" s="98">
        <v>12</v>
      </c>
      <c r="AB152" s="98">
        <v>7</v>
      </c>
      <c r="AC152" s="98">
        <v>19</v>
      </c>
      <c r="AZ152" s="98">
        <v>2</v>
      </c>
      <c r="BA152" s="98">
        <f>IF(AZ152=1,G152,0)</f>
        <v>0</v>
      </c>
      <c r="BB152" s="98">
        <f>IF(AZ152=2,G152,0)</f>
        <v>0</v>
      </c>
      <c r="BC152" s="98">
        <f>IF(AZ152=3,G152,0)</f>
        <v>0</v>
      </c>
      <c r="BD152" s="98">
        <f>IF(AZ152=4,G152,0)</f>
        <v>0</v>
      </c>
      <c r="BE152" s="98">
        <f>IF(AZ152=5,G152,0)</f>
        <v>0</v>
      </c>
      <c r="CZ152" s="98">
        <v>0</v>
      </c>
    </row>
    <row r="153" spans="1:15" ht="12.75">
      <c r="A153" s="132"/>
      <c r="B153" s="133"/>
      <c r="C153" s="169" t="s">
        <v>180</v>
      </c>
      <c r="D153" s="170"/>
      <c r="E153" s="134">
        <v>18.1125</v>
      </c>
      <c r="F153" s="135"/>
      <c r="G153" s="136"/>
      <c r="M153" s="137" t="s">
        <v>180</v>
      </c>
      <c r="O153" s="125"/>
    </row>
    <row r="154" spans="1:15" ht="12.75">
      <c r="A154" s="132"/>
      <c r="B154" s="133"/>
      <c r="C154" s="169" t="s">
        <v>90</v>
      </c>
      <c r="D154" s="170"/>
      <c r="E154" s="134">
        <v>8.28</v>
      </c>
      <c r="F154" s="135"/>
      <c r="G154" s="136"/>
      <c r="M154" s="137" t="s">
        <v>90</v>
      </c>
      <c r="O154" s="125"/>
    </row>
    <row r="155" spans="1:15" ht="12.75">
      <c r="A155" s="132"/>
      <c r="B155" s="133"/>
      <c r="C155" s="169" t="s">
        <v>91</v>
      </c>
      <c r="D155" s="170"/>
      <c r="E155" s="134">
        <v>80.2125</v>
      </c>
      <c r="F155" s="135"/>
      <c r="G155" s="136"/>
      <c r="M155" s="137" t="s">
        <v>91</v>
      </c>
      <c r="O155" s="125"/>
    </row>
    <row r="156" spans="1:15" ht="12.75">
      <c r="A156" s="132"/>
      <c r="B156" s="133"/>
      <c r="C156" s="169" t="s">
        <v>92</v>
      </c>
      <c r="D156" s="170"/>
      <c r="E156" s="134">
        <v>2.3575</v>
      </c>
      <c r="F156" s="135"/>
      <c r="G156" s="136"/>
      <c r="M156" s="137" t="s">
        <v>92</v>
      </c>
      <c r="O156" s="125"/>
    </row>
    <row r="157" spans="1:15" ht="12.75">
      <c r="A157" s="132"/>
      <c r="B157" s="133"/>
      <c r="C157" s="169" t="s">
        <v>93</v>
      </c>
      <c r="D157" s="170"/>
      <c r="E157" s="134">
        <v>3.8425</v>
      </c>
      <c r="F157" s="135"/>
      <c r="G157" s="136"/>
      <c r="M157" s="137" t="s">
        <v>93</v>
      </c>
      <c r="O157" s="125"/>
    </row>
    <row r="158" spans="1:15" ht="12.75">
      <c r="A158" s="132"/>
      <c r="B158" s="133"/>
      <c r="C158" s="169" t="s">
        <v>181</v>
      </c>
      <c r="D158" s="170"/>
      <c r="E158" s="134">
        <v>3.335</v>
      </c>
      <c r="F158" s="135"/>
      <c r="G158" s="136"/>
      <c r="M158" s="137" t="s">
        <v>181</v>
      </c>
      <c r="O158" s="125"/>
    </row>
    <row r="159" spans="1:57" ht="12.75">
      <c r="A159" s="138"/>
      <c r="B159" s="139" t="s">
        <v>58</v>
      </c>
      <c r="C159" s="140" t="str">
        <f>CONCATENATE(B65," ",C65)</f>
        <v>769 Otvorove prvky z plastu</v>
      </c>
      <c r="D159" s="138"/>
      <c r="E159" s="141"/>
      <c r="F159" s="141"/>
      <c r="G159" s="142">
        <f>SUM(G65:G158)</f>
        <v>0</v>
      </c>
      <c r="O159" s="125">
        <v>4</v>
      </c>
      <c r="BA159" s="143">
        <f>SUM(BA65:BA158)</f>
        <v>0</v>
      </c>
      <c r="BB159" s="143">
        <f>SUM(BB65:BB158)</f>
        <v>0</v>
      </c>
      <c r="BC159" s="143">
        <f>SUM(BC65:BC158)</f>
        <v>0</v>
      </c>
      <c r="BD159" s="143">
        <f>SUM(BD65:BD158)</f>
        <v>0</v>
      </c>
      <c r="BE159" s="143">
        <f>SUM(BE65:BE158)</f>
        <v>0</v>
      </c>
    </row>
    <row r="160" spans="1:15" ht="12.75">
      <c r="A160" s="118" t="s">
        <v>57</v>
      </c>
      <c r="B160" s="119" t="s">
        <v>182</v>
      </c>
      <c r="C160" s="120" t="s">
        <v>183</v>
      </c>
      <c r="D160" s="121"/>
      <c r="E160" s="122"/>
      <c r="F160" s="122"/>
      <c r="G160" s="123"/>
      <c r="H160" s="124"/>
      <c r="I160" s="124"/>
      <c r="O160" s="125">
        <v>1</v>
      </c>
    </row>
    <row r="161" spans="1:104" ht="12.75">
      <c r="A161" s="126">
        <v>20</v>
      </c>
      <c r="B161" s="127" t="s">
        <v>184</v>
      </c>
      <c r="C161" s="128" t="s">
        <v>185</v>
      </c>
      <c r="D161" s="129" t="s">
        <v>63</v>
      </c>
      <c r="E161" s="130">
        <v>77.694</v>
      </c>
      <c r="F161" s="130"/>
      <c r="G161" s="131">
        <f>E161*F161</f>
        <v>0</v>
      </c>
      <c r="O161" s="125">
        <v>2</v>
      </c>
      <c r="AA161" s="98">
        <v>12</v>
      </c>
      <c r="AB161" s="98">
        <v>7</v>
      </c>
      <c r="AC161" s="98">
        <v>20</v>
      </c>
      <c r="AZ161" s="98">
        <v>2</v>
      </c>
      <c r="BA161" s="98">
        <f>IF(AZ161=1,G161,0)</f>
        <v>0</v>
      </c>
      <c r="BB161" s="98">
        <f>IF(AZ161=2,G161,0)</f>
        <v>0</v>
      </c>
      <c r="BC161" s="98">
        <f>IF(AZ161=3,G161,0)</f>
        <v>0</v>
      </c>
      <c r="BD161" s="98">
        <f>IF(AZ161=4,G161,0)</f>
        <v>0</v>
      </c>
      <c r="BE161" s="98">
        <f>IF(AZ161=5,G161,0)</f>
        <v>0</v>
      </c>
      <c r="CZ161" s="98">
        <v>0.00043</v>
      </c>
    </row>
    <row r="162" spans="1:15" ht="12.75">
      <c r="A162" s="132"/>
      <c r="B162" s="133"/>
      <c r="C162" s="169" t="s">
        <v>186</v>
      </c>
      <c r="D162" s="170"/>
      <c r="E162" s="134">
        <v>77.694</v>
      </c>
      <c r="F162" s="135"/>
      <c r="G162" s="136"/>
      <c r="M162" s="137" t="s">
        <v>186</v>
      </c>
      <c r="O162" s="125"/>
    </row>
    <row r="163" spans="1:57" ht="12.75">
      <c r="A163" s="138"/>
      <c r="B163" s="139" t="s">
        <v>58</v>
      </c>
      <c r="C163" s="140" t="str">
        <f>CONCATENATE(B160," ",C160)</f>
        <v>784 Malby</v>
      </c>
      <c r="D163" s="138"/>
      <c r="E163" s="141"/>
      <c r="F163" s="141"/>
      <c r="G163" s="142">
        <f>SUM(G160:G162)</f>
        <v>0</v>
      </c>
      <c r="O163" s="125">
        <v>4</v>
      </c>
      <c r="BA163" s="143">
        <f>SUM(BA160:BA162)</f>
        <v>0</v>
      </c>
      <c r="BB163" s="143">
        <f>SUM(BB160:BB162)</f>
        <v>0</v>
      </c>
      <c r="BC163" s="143">
        <f>SUM(BC160:BC162)</f>
        <v>0</v>
      </c>
      <c r="BD163" s="143">
        <f>SUM(BD160:BD162)</f>
        <v>0</v>
      </c>
      <c r="BE163" s="143">
        <f>SUM(BE160:BE162)</f>
        <v>0</v>
      </c>
    </row>
    <row r="164" spans="1:7" ht="12.75">
      <c r="A164" s="99"/>
      <c r="B164" s="99"/>
      <c r="C164" s="99"/>
      <c r="D164" s="99"/>
      <c r="E164" s="99"/>
      <c r="F164" s="99"/>
      <c r="G164" s="99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5" ht="12.75">
      <c r="E185" s="98"/>
    </row>
    <row r="186" ht="12.75">
      <c r="E186" s="98"/>
    </row>
    <row r="187" spans="1:7" ht="12.75">
      <c r="A187" s="144"/>
      <c r="B187" s="144"/>
      <c r="C187" s="144"/>
      <c r="D187" s="144"/>
      <c r="E187" s="144"/>
      <c r="F187" s="144"/>
      <c r="G187" s="144"/>
    </row>
    <row r="188" spans="1:7" ht="12.75">
      <c r="A188" s="144"/>
      <c r="B188" s="144"/>
      <c r="C188" s="144"/>
      <c r="D188" s="144"/>
      <c r="E188" s="144"/>
      <c r="F188" s="144"/>
      <c r="G188" s="144"/>
    </row>
    <row r="189" spans="1:7" ht="12.75">
      <c r="A189" s="144"/>
      <c r="B189" s="144"/>
      <c r="C189" s="144"/>
      <c r="D189" s="144"/>
      <c r="E189" s="144"/>
      <c r="F189" s="144"/>
      <c r="G189" s="144"/>
    </row>
    <row r="190" spans="1:7" ht="12.75">
      <c r="A190" s="144"/>
      <c r="B190" s="144"/>
      <c r="C190" s="144"/>
      <c r="D190" s="144"/>
      <c r="E190" s="144"/>
      <c r="F190" s="144"/>
      <c r="G190" s="144"/>
    </row>
    <row r="191" ht="12.75">
      <c r="E191" s="98"/>
    </row>
    <row r="192" ht="12.75">
      <c r="E192" s="98"/>
    </row>
    <row r="193" ht="12.75">
      <c r="E193" s="98"/>
    </row>
    <row r="194" ht="12.75">
      <c r="E194" s="98"/>
    </row>
    <row r="195" ht="12.75">
      <c r="E195" s="98"/>
    </row>
    <row r="196" ht="12.75">
      <c r="E196" s="98"/>
    </row>
    <row r="197" ht="12.75">
      <c r="E197" s="98"/>
    </row>
    <row r="198" ht="12.75">
      <c r="E198" s="98"/>
    </row>
    <row r="199" ht="12.75">
      <c r="E199" s="98"/>
    </row>
    <row r="200" ht="12.75">
      <c r="E200" s="98"/>
    </row>
    <row r="201" ht="12.75">
      <c r="E201" s="98"/>
    </row>
    <row r="202" ht="12.75">
      <c r="E202" s="98"/>
    </row>
    <row r="203" ht="12.75">
      <c r="E203" s="98"/>
    </row>
    <row r="204" ht="12.75">
      <c r="E204" s="98"/>
    </row>
    <row r="205" ht="12.75">
      <c r="E205" s="98"/>
    </row>
    <row r="206" ht="12.75">
      <c r="E206" s="98"/>
    </row>
    <row r="207" ht="12.75">
      <c r="E207" s="98"/>
    </row>
    <row r="208" ht="12.75">
      <c r="E208" s="98"/>
    </row>
    <row r="209" ht="12.75">
      <c r="E209" s="98"/>
    </row>
    <row r="210" ht="12.75">
      <c r="E210" s="98"/>
    </row>
    <row r="211" ht="12.75">
      <c r="E211" s="98"/>
    </row>
    <row r="212" ht="12.75">
      <c r="E212" s="98"/>
    </row>
    <row r="213" ht="12.75">
      <c r="E213" s="98"/>
    </row>
    <row r="214" ht="12.75">
      <c r="E214" s="98"/>
    </row>
    <row r="215" ht="12.75">
      <c r="E215" s="98"/>
    </row>
    <row r="216" ht="12.75">
      <c r="E216" s="98"/>
    </row>
    <row r="217" ht="12.75">
      <c r="E217" s="98"/>
    </row>
    <row r="218" ht="12.75">
      <c r="E218" s="98"/>
    </row>
    <row r="219" ht="12.75">
      <c r="E219" s="98"/>
    </row>
    <row r="220" ht="12.75">
      <c r="E220" s="98"/>
    </row>
    <row r="221" ht="12.75">
      <c r="E221" s="98"/>
    </row>
    <row r="222" spans="1:2" ht="12.75">
      <c r="A222" s="145"/>
      <c r="B222" s="145"/>
    </row>
    <row r="223" spans="1:7" ht="12.75">
      <c r="A223" s="144"/>
      <c r="B223" s="144"/>
      <c r="C223" s="147"/>
      <c r="D223" s="147"/>
      <c r="E223" s="148"/>
      <c r="F223" s="147"/>
      <c r="G223" s="149"/>
    </row>
    <row r="224" spans="1:7" ht="12.75">
      <c r="A224" s="150"/>
      <c r="B224" s="150"/>
      <c r="C224" s="144"/>
      <c r="D224" s="144"/>
      <c r="E224" s="151"/>
      <c r="F224" s="144"/>
      <c r="G224" s="144"/>
    </row>
    <row r="225" spans="1:7" ht="12.75">
      <c r="A225" s="144"/>
      <c r="B225" s="144"/>
      <c r="C225" s="144"/>
      <c r="D225" s="144"/>
      <c r="E225" s="151"/>
      <c r="F225" s="144"/>
      <c r="G225" s="144"/>
    </row>
    <row r="226" spans="1:7" ht="12.75">
      <c r="A226" s="144"/>
      <c r="B226" s="144"/>
      <c r="C226" s="144"/>
      <c r="D226" s="144"/>
      <c r="E226" s="151"/>
      <c r="F226" s="144"/>
      <c r="G226" s="144"/>
    </row>
    <row r="227" spans="1:7" ht="12.75">
      <c r="A227" s="144"/>
      <c r="B227" s="144"/>
      <c r="C227" s="144"/>
      <c r="D227" s="144"/>
      <c r="E227" s="151"/>
      <c r="F227" s="144"/>
      <c r="G227" s="144"/>
    </row>
    <row r="228" spans="1:7" ht="12.75">
      <c r="A228" s="144"/>
      <c r="B228" s="144"/>
      <c r="C228" s="144"/>
      <c r="D228" s="144"/>
      <c r="E228" s="151"/>
      <c r="F228" s="144"/>
      <c r="G228" s="144"/>
    </row>
    <row r="229" spans="1:7" ht="12.75">
      <c r="A229" s="144"/>
      <c r="B229" s="144"/>
      <c r="C229" s="144"/>
      <c r="D229" s="144"/>
      <c r="E229" s="151"/>
      <c r="F229" s="144"/>
      <c r="G229" s="144"/>
    </row>
    <row r="230" spans="1:7" ht="12.75">
      <c r="A230" s="144"/>
      <c r="B230" s="144"/>
      <c r="C230" s="144"/>
      <c r="D230" s="144"/>
      <c r="E230" s="151"/>
      <c r="F230" s="144"/>
      <c r="G230" s="144"/>
    </row>
    <row r="231" spans="1:7" ht="12.75">
      <c r="A231" s="144"/>
      <c r="B231" s="144"/>
      <c r="C231" s="144"/>
      <c r="D231" s="144"/>
      <c r="E231" s="151"/>
      <c r="F231" s="144"/>
      <c r="G231" s="144"/>
    </row>
    <row r="232" spans="1:7" ht="12.75">
      <c r="A232" s="144"/>
      <c r="B232" s="144"/>
      <c r="C232" s="144"/>
      <c r="D232" s="144"/>
      <c r="E232" s="151"/>
      <c r="F232" s="144"/>
      <c r="G232" s="144"/>
    </row>
    <row r="233" spans="1:7" ht="12.75">
      <c r="A233" s="144"/>
      <c r="B233" s="144"/>
      <c r="C233" s="144"/>
      <c r="D233" s="144"/>
      <c r="E233" s="151"/>
      <c r="F233" s="144"/>
      <c r="G233" s="144"/>
    </row>
    <row r="234" spans="1:7" ht="12.75">
      <c r="A234" s="144"/>
      <c r="B234" s="144"/>
      <c r="C234" s="144"/>
      <c r="D234" s="144"/>
      <c r="E234" s="151"/>
      <c r="F234" s="144"/>
      <c r="G234" s="144"/>
    </row>
    <row r="235" spans="1:7" ht="12.75">
      <c r="A235" s="144"/>
      <c r="B235" s="144"/>
      <c r="C235" s="144"/>
      <c r="D235" s="144"/>
      <c r="E235" s="151"/>
      <c r="F235" s="144"/>
      <c r="G235" s="144"/>
    </row>
    <row r="236" spans="1:7" ht="12.75">
      <c r="A236" s="144"/>
      <c r="B236" s="144"/>
      <c r="C236" s="144"/>
      <c r="D236" s="144"/>
      <c r="E236" s="151"/>
      <c r="F236" s="144"/>
      <c r="G236" s="144"/>
    </row>
  </sheetData>
  <sheetProtection/>
  <mergeCells count="127">
    <mergeCell ref="C22:D22"/>
    <mergeCell ref="C13:D13"/>
    <mergeCell ref="A1:G1"/>
    <mergeCell ref="A3:B3"/>
    <mergeCell ref="A4:B4"/>
    <mergeCell ref="E4:G4"/>
    <mergeCell ref="C9:D9"/>
    <mergeCell ref="C10:D10"/>
    <mergeCell ref="C11:D11"/>
    <mergeCell ref="C12:D12"/>
    <mergeCell ref="C26:D26"/>
    <mergeCell ref="C27:D27"/>
    <mergeCell ref="C28:D28"/>
    <mergeCell ref="C29:D29"/>
    <mergeCell ref="C30:D30"/>
    <mergeCell ref="C17:D17"/>
    <mergeCell ref="C18:D18"/>
    <mergeCell ref="C19:D19"/>
    <mergeCell ref="C20:D20"/>
    <mergeCell ref="C21:D21"/>
    <mergeCell ref="C38:D38"/>
    <mergeCell ref="C32:D32"/>
    <mergeCell ref="C33:D33"/>
    <mergeCell ref="C34:D34"/>
    <mergeCell ref="C35:D35"/>
    <mergeCell ref="C36:D36"/>
    <mergeCell ref="C37:D37"/>
    <mergeCell ref="C40:D40"/>
    <mergeCell ref="C42:D42"/>
    <mergeCell ref="C46:D46"/>
    <mergeCell ref="C47:D47"/>
    <mergeCell ref="C48:D48"/>
    <mergeCell ref="C49:D49"/>
    <mergeCell ref="C72:D72"/>
    <mergeCell ref="C73:D73"/>
    <mergeCell ref="C50:D50"/>
    <mergeCell ref="C54:D54"/>
    <mergeCell ref="C55:D55"/>
    <mergeCell ref="C56:D56"/>
    <mergeCell ref="C58:D58"/>
    <mergeCell ref="C59:D59"/>
    <mergeCell ref="C61:D61"/>
    <mergeCell ref="C62:D62"/>
    <mergeCell ref="C74:D74"/>
    <mergeCell ref="C75:D75"/>
    <mergeCell ref="C76:D76"/>
    <mergeCell ref="C78:D78"/>
    <mergeCell ref="C79:D79"/>
    <mergeCell ref="C63:D63"/>
    <mergeCell ref="C67:D67"/>
    <mergeCell ref="C68:D68"/>
    <mergeCell ref="C70:D70"/>
    <mergeCell ref="C71:D71"/>
    <mergeCell ref="C81:D81"/>
    <mergeCell ref="C82:D82"/>
    <mergeCell ref="C83:D83"/>
    <mergeCell ref="C84:D84"/>
    <mergeCell ref="C85:D85"/>
    <mergeCell ref="C86:D86"/>
    <mergeCell ref="C100:D100"/>
    <mergeCell ref="C87:D87"/>
    <mergeCell ref="C89:D89"/>
    <mergeCell ref="C90:D90"/>
    <mergeCell ref="C92:D92"/>
    <mergeCell ref="C93:D93"/>
    <mergeCell ref="C101:D101"/>
    <mergeCell ref="C103:D103"/>
    <mergeCell ref="C104:D104"/>
    <mergeCell ref="C105:D105"/>
    <mergeCell ref="C106:D106"/>
    <mergeCell ref="C94:D94"/>
    <mergeCell ref="C95:D95"/>
    <mergeCell ref="C96:D96"/>
    <mergeCell ref="C97:D97"/>
    <mergeCell ref="C98:D98"/>
    <mergeCell ref="C119:D119"/>
    <mergeCell ref="C107:D107"/>
    <mergeCell ref="C108:D108"/>
    <mergeCell ref="C109:D109"/>
    <mergeCell ref="C111:D111"/>
    <mergeCell ref="C112:D112"/>
    <mergeCell ref="C120:D120"/>
    <mergeCell ref="C121:D121"/>
    <mergeCell ref="C123:D123"/>
    <mergeCell ref="C124:D124"/>
    <mergeCell ref="C126:D126"/>
    <mergeCell ref="C114:D114"/>
    <mergeCell ref="C115:D115"/>
    <mergeCell ref="C116:D116"/>
    <mergeCell ref="C117:D117"/>
    <mergeCell ref="C118:D118"/>
    <mergeCell ref="C127:D127"/>
    <mergeCell ref="C128:D128"/>
    <mergeCell ref="C129:D129"/>
    <mergeCell ref="C130:D130"/>
    <mergeCell ref="C131:D131"/>
    <mergeCell ref="C132:D132"/>
    <mergeCell ref="C133:D13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4:D144"/>
    <mergeCell ref="C145:D145"/>
    <mergeCell ref="C146:D146"/>
    <mergeCell ref="C157:D157"/>
    <mergeCell ref="C158:D158"/>
    <mergeCell ref="C147:D147"/>
    <mergeCell ref="C148:D148"/>
    <mergeCell ref="C149:D149"/>
    <mergeCell ref="C150:D150"/>
    <mergeCell ref="C151:D151"/>
    <mergeCell ref="C153:D153"/>
    <mergeCell ref="C162:D162"/>
    <mergeCell ref="C69:E69"/>
    <mergeCell ref="C80:E80"/>
    <mergeCell ref="C91:E91"/>
    <mergeCell ref="C102:E102"/>
    <mergeCell ref="C113:E113"/>
    <mergeCell ref="C125:E125"/>
    <mergeCell ref="C154:D154"/>
    <mergeCell ref="C155:D155"/>
    <mergeCell ref="C156:D156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Jitka Folkmanová</cp:lastModifiedBy>
  <dcterms:created xsi:type="dcterms:W3CDTF">2013-01-17T08:19:36Z</dcterms:created>
  <dcterms:modified xsi:type="dcterms:W3CDTF">2013-01-23T09:23:00Z</dcterms:modified>
  <cp:category/>
  <cp:version/>
  <cp:contentType/>
  <cp:contentStatus/>
</cp:coreProperties>
</file>