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2980" windowHeight="11640" activeTab="2"/>
  </bookViews>
  <sheets>
    <sheet name="Titulní list" sheetId="1" r:id="rId1"/>
    <sheet name="Rekapitulace" sheetId="2" r:id="rId2"/>
    <sheet name="Položky" sheetId="3" r:id="rId3"/>
  </sheets>
  <definedNames/>
  <calcPr fullCalcOnLoad="1"/>
</workbook>
</file>

<file path=xl/sharedStrings.xml><?xml version="1.0" encoding="utf-8"?>
<sst xmlns="http://schemas.openxmlformats.org/spreadsheetml/2006/main" count="167" uniqueCount="106">
  <si>
    <t>Sollertia spol. s r.o.</t>
  </si>
  <si>
    <t xml:space="preserve">   Lipová 93, 541 01 Trutnov   </t>
  </si>
  <si>
    <t xml:space="preserve">   tel./fax 499 814092, mobil 604 973681, e-mail: podlipny@sollertia.cz   </t>
  </si>
  <si>
    <t>Zakázka číslo:</t>
  </si>
  <si>
    <t>název:</t>
  </si>
  <si>
    <t>Investor:</t>
  </si>
  <si>
    <t>Vypracoval:</t>
  </si>
  <si>
    <t>Ing. Miroslav Podlipný</t>
  </si>
  <si>
    <t>E-mail:</t>
  </si>
  <si>
    <t>podlipny@sollertia.cz</t>
  </si>
  <si>
    <t>Dne:</t>
  </si>
  <si>
    <t>C21M - Elektromontáže</t>
  </si>
  <si>
    <t>poř.č.</t>
  </si>
  <si>
    <t>číslo pol.</t>
  </si>
  <si>
    <t>popis položky</t>
  </si>
  <si>
    <t>jedn.cena</t>
  </si>
  <si>
    <t>množství</t>
  </si>
  <si>
    <t>jedn.</t>
  </si>
  <si>
    <t>celkem [Kč]</t>
  </si>
  <si>
    <t>Materiály</t>
  </si>
  <si>
    <t>Kap.</t>
  </si>
  <si>
    <t>Základ DPH</t>
  </si>
  <si>
    <t>Rekapitulace</t>
  </si>
  <si>
    <t xml:space="preserve">A.  </t>
  </si>
  <si>
    <t>UPRAVENÉ ROZPOČTOVÉ NÁKLADY</t>
  </si>
  <si>
    <t>C21M - Elektromontáže (MONTÁŽ)</t>
  </si>
  <si>
    <t>C46M - Zemní práce (MONTÁŽ)</t>
  </si>
  <si>
    <t>CELKEM URN</t>
  </si>
  <si>
    <t xml:space="preserve">B.  </t>
  </si>
  <si>
    <t xml:space="preserve">C.  </t>
  </si>
  <si>
    <t>DODÁVKA ZAŘÍZENÍ</t>
  </si>
  <si>
    <t>CELKEM DODÁVKA</t>
  </si>
  <si>
    <t>REKAPITULACE CELKEM</t>
  </si>
  <si>
    <t>Textová část a výkresová dokumentace :</t>
  </si>
  <si>
    <t>Podružný materiál</t>
  </si>
  <si>
    <t>%</t>
  </si>
  <si>
    <t>Prořez (m, kg)</t>
  </si>
  <si>
    <t>Materiál nosný</t>
  </si>
  <si>
    <t>CELKEM</t>
  </si>
  <si>
    <t>Revize a další nezařazené práce</t>
  </si>
  <si>
    <t>Celkem :</t>
  </si>
  <si>
    <t>Celkem za materiály :</t>
  </si>
  <si>
    <t>Celkem za ceník C21M :</t>
  </si>
  <si>
    <t>00001</t>
  </si>
  <si>
    <t>ks</t>
  </si>
  <si>
    <t>001-15</t>
  </si>
  <si>
    <t xml:space="preserve">Velký Osek, Veltruby, Hradišťko </t>
  </si>
  <si>
    <t>Zefektivnění dopravy splaškových vod do ČOV Kolín</t>
  </si>
  <si>
    <t>Město Kolín</t>
  </si>
  <si>
    <t>Karlovo náměstí 78, 280 12 Kolín</t>
  </si>
  <si>
    <t>Ceníkové položky dle montážních ceníků 21-M a 46-M, cenová úroveň 2015</t>
  </si>
  <si>
    <t>Materiály cenová úroveň 05.2015</t>
  </si>
  <si>
    <t>Odkaz na textovou a výkresovou část dokumentace :</t>
  </si>
  <si>
    <t>trubka tuhá el.inst.z PVC D=25mm (PU)</t>
  </si>
  <si>
    <t>m</t>
  </si>
  <si>
    <t>kab.žlab drátěný 54x50mm, komplet</t>
  </si>
  <si>
    <t>kab.žlab drátěný 54x100mm, komplet</t>
  </si>
  <si>
    <t>ukonč.vod.v rozv.vč.zap.a konc.do 2.5mm2</t>
  </si>
  <si>
    <t>ukonč.vod.v rozv.vč.zap.a konc.do 6mm2</t>
  </si>
  <si>
    <t>ukonč.vod.v rozv.vč.zap.a konc.do 4mm2</t>
  </si>
  <si>
    <t xml:space="preserve">montáž - práce v rozvaděči RM </t>
  </si>
  <si>
    <t>montáž rozvaděče RM1</t>
  </si>
  <si>
    <t>H07V-U 4 mm2 (PU)</t>
  </si>
  <si>
    <t>CYKY-CYKYm 3x1.5 mm2 750V (PU)</t>
  </si>
  <si>
    <t>CYKY-CYKYm 4x4 mm2 750V (PU)</t>
  </si>
  <si>
    <t>CYKY-CYKYm 5x6 mm2 750V (PU)</t>
  </si>
  <si>
    <t>CYKY-CYKYm 7x1.5 mm2 750V (PU)</t>
  </si>
  <si>
    <t>CYKY-CYKYm 12x1.5 mm2 750V (PU)</t>
  </si>
  <si>
    <t>JYTY 4x1mm  s Al laminovanou folií (PU)</t>
  </si>
  <si>
    <t>montáž - zapojení motoru čerpadla</t>
  </si>
  <si>
    <t>montáž - zapojení dávkovacího čerpadla včetně snímače hladiny</t>
  </si>
  <si>
    <t>montáž - zapojení ponorného spínače</t>
  </si>
  <si>
    <t>montáž - zapojení telemetrické stanice</t>
  </si>
  <si>
    <t>montáž - zapojení indukčního průtokoměru</t>
  </si>
  <si>
    <t>kalibrace a ověření úředního měřidla včetně protokolu</t>
  </si>
  <si>
    <t>montáž - zapojení a zprovoznění MaR a přenosu dat</t>
  </si>
  <si>
    <t>protipožární prostupy a těsnění dle platné požární zprávy - komplet</t>
  </si>
  <si>
    <t>trubka tuhá instal. z PVC D=25mm</t>
  </si>
  <si>
    <t>kabel.žlab drátěný (54/50), včetně příslušenství a nosníků</t>
  </si>
  <si>
    <t>kabel.žlab drátěný (54/100), včetně příslušenství a nosníků</t>
  </si>
  <si>
    <t>H07V-U 4mm2 zelenožlutý</t>
  </si>
  <si>
    <t>JYTY 4x1mm2</t>
  </si>
  <si>
    <t>CYKY-J 3x1.5mm2</t>
  </si>
  <si>
    <t>CYKY-O 3x1.5mm2</t>
  </si>
  <si>
    <t>CYKY-J 4x4mm2</t>
  </si>
  <si>
    <t>CYKY-J 5x6mm2</t>
  </si>
  <si>
    <t>CYKY-O 7x1.5mm2</t>
  </si>
  <si>
    <t>CYKY-O 12x1.5mm2</t>
  </si>
  <si>
    <t>ponorný spínač 230V</t>
  </si>
  <si>
    <t>telemetrická stanice</t>
  </si>
  <si>
    <t>jednotka vstupů a výstupů DI16/DV2 - montáž do RM a RM1</t>
  </si>
  <si>
    <t>jednotka proudového výstupu 4-20mA - montáž do RM1</t>
  </si>
  <si>
    <t>napájecí zdroj 12VDC/DIN - montáž do RM1</t>
  </si>
  <si>
    <t>software pro MaR</t>
  </si>
  <si>
    <t>Výchozí revize elektro</t>
  </si>
  <si>
    <t>SW pro sběr dat i IP</t>
  </si>
  <si>
    <t>indukční průtokoměr (kompaktní provedení - senzor DN100 + vyhodnocovací jednotka)</t>
  </si>
  <si>
    <t>hlavní vypínač 40A, proudový chránič 40A/4p/0.03-A, přepěťová ochrana typ 3, 2 x vývod pro čerpadlo 15kW (MS-32A, softstart), vývod pro DČ (6B/1), vývod pro IP (2B/1), napaječ pro telemetrii</t>
  </si>
  <si>
    <t>PS 04 – Podtlaková čerpací stanice Veltruby - Elektroinstalace, MaR</t>
  </si>
  <si>
    <t>D.2.7.00 - Technická zpráva</t>
  </si>
  <si>
    <t>D.2.7.01 - Půdorys PČS Veltruby</t>
  </si>
  <si>
    <t>viz díl D.2.7 - PS 02 Podtlaková čerpací stanice Veltruby - Elektroinstalace, MaR</t>
  </si>
  <si>
    <t xml:space="preserve">Rozvaděč RM (viz výkres D.2.7.01) - doplnění (jistič 40C/3, úprava spínání kompresorů, vyvedení signálu 4-20mA z BQ1, doplnění pro dálkový přenos) </t>
  </si>
  <si>
    <t>Rozvaděč RM1 (viz výkres D.2.7.01) - nástěnný oceloplechový rozvaděč s odvětráním, 800x600x260mm, IP55</t>
  </si>
  <si>
    <t>SOUPIS PRACÍ</t>
  </si>
  <si>
    <t>Soupis prací dle projektové dokumentace pro provádění stavby z 03.2015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</si>
</sst>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\ &quot;Kč&quot;"/>
  </numFmts>
  <fonts count="29"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Courier New"/>
      <family val="3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20"/>
      <color indexed="10"/>
      <name val="Arial"/>
      <family val="2"/>
    </font>
    <font>
      <i/>
      <sz val="12"/>
      <color indexed="8"/>
      <name val="Arial"/>
      <family val="2"/>
    </font>
    <font>
      <b/>
      <sz val="14"/>
      <color indexed="12"/>
      <name val="Arial"/>
      <family val="2"/>
    </font>
    <font>
      <sz val="8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medium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double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 style="medium">
        <color indexed="8"/>
      </top>
      <bottom/>
    </border>
    <border>
      <left/>
      <right/>
      <top/>
      <bottom style="medium">
        <color indexed="8"/>
      </bottom>
    </border>
    <border>
      <left/>
      <right/>
      <top style="thin">
        <color indexed="8"/>
      </top>
      <bottom/>
    </border>
    <border>
      <left/>
      <right/>
      <top/>
      <bottom style="double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54">
    <xf numFmtId="0" fontId="0" fillId="0" borderId="0" xfId="0" applyAlignment="1">
      <alignment/>
    </xf>
    <xf numFmtId="0" fontId="18" fillId="0" borderId="0" xfId="0" applyFont="1" applyAlignment="1">
      <alignment vertical="top"/>
    </xf>
    <xf numFmtId="0" fontId="19" fillId="0" borderId="0" xfId="0" applyFont="1" applyAlignment="1">
      <alignment horizontal="right" vertical="top"/>
    </xf>
    <xf numFmtId="0" fontId="18" fillId="19" borderId="10" xfId="0" applyFont="1" applyFill="1" applyBorder="1" applyAlignment="1">
      <alignment vertical="top"/>
    </xf>
    <xf numFmtId="0" fontId="18" fillId="19" borderId="11" xfId="0" applyFont="1" applyFill="1" applyBorder="1" applyAlignment="1">
      <alignment vertical="top"/>
    </xf>
    <xf numFmtId="0" fontId="18" fillId="19" borderId="12" xfId="0" applyFont="1" applyFill="1" applyBorder="1" applyAlignment="1">
      <alignment vertical="top"/>
    </xf>
    <xf numFmtId="0" fontId="18" fillId="19" borderId="13" xfId="0" applyFont="1" applyFill="1" applyBorder="1" applyAlignment="1">
      <alignment horizontal="right" vertical="top"/>
    </xf>
    <xf numFmtId="0" fontId="18" fillId="19" borderId="13" xfId="0" applyFont="1" applyFill="1" applyBorder="1" applyAlignment="1">
      <alignment horizontal="left" vertical="top"/>
    </xf>
    <xf numFmtId="0" fontId="18" fillId="0" borderId="14" xfId="0" applyFont="1" applyBorder="1" applyAlignment="1">
      <alignment vertical="top"/>
    </xf>
    <xf numFmtId="2" fontId="20" fillId="0" borderId="14" xfId="0" applyNumberFormat="1" applyFont="1" applyBorder="1" applyAlignment="1">
      <alignment horizontal="right" vertical="top"/>
    </xf>
    <xf numFmtId="1" fontId="18" fillId="0" borderId="0" xfId="0" applyNumberFormat="1" applyFont="1" applyAlignment="1">
      <alignment horizontal="right" vertical="center"/>
    </xf>
    <xf numFmtId="49" fontId="18" fillId="0" borderId="0" xfId="0" applyNumberFormat="1" applyFont="1" applyAlignment="1">
      <alignment horizontal="left" vertical="center" wrapText="1"/>
    </xf>
    <xf numFmtId="2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left" vertical="center" indent="1"/>
    </xf>
    <xf numFmtId="0" fontId="19" fillId="19" borderId="15" xfId="0" applyFont="1" applyFill="1" applyBorder="1" applyAlignment="1">
      <alignment horizontal="right" vertical="center"/>
    </xf>
    <xf numFmtId="0" fontId="19" fillId="19" borderId="16" xfId="0" applyFont="1" applyFill="1" applyBorder="1" applyAlignment="1">
      <alignment horizontal="right" vertical="center"/>
    </xf>
    <xf numFmtId="0" fontId="18" fillId="19" borderId="17" xfId="0" applyFont="1" applyFill="1" applyBorder="1" applyAlignment="1">
      <alignment vertical="center"/>
    </xf>
    <xf numFmtId="49" fontId="19" fillId="19" borderId="18" xfId="0" applyNumberFormat="1" applyFont="1" applyFill="1" applyBorder="1" applyAlignment="1">
      <alignment horizontal="left" vertical="center" indent="1"/>
    </xf>
    <xf numFmtId="49" fontId="19" fillId="19" borderId="0" xfId="0" applyNumberFormat="1" applyFont="1" applyFill="1" applyBorder="1" applyAlignment="1">
      <alignment horizontal="left" vertical="center" indent="1"/>
    </xf>
    <xf numFmtId="49" fontId="19" fillId="19" borderId="19" xfId="0" applyNumberFormat="1" applyFont="1" applyFill="1" applyBorder="1" applyAlignment="1">
      <alignment horizontal="left" vertical="center" indent="1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 inden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vertical="top"/>
    </xf>
    <xf numFmtId="0" fontId="18" fillId="19" borderId="13" xfId="0" applyFont="1" applyFill="1" applyBorder="1" applyAlignment="1">
      <alignment horizontal="right" vertical="center"/>
    </xf>
    <xf numFmtId="0" fontId="22" fillId="0" borderId="0" xfId="0" applyFont="1" applyAlignment="1">
      <alignment vertical="center"/>
    </xf>
    <xf numFmtId="2" fontId="23" fillId="0" borderId="0" xfId="0" applyNumberFormat="1" applyFont="1" applyAlignment="1">
      <alignment vertical="center"/>
    </xf>
    <xf numFmtId="0" fontId="21" fillId="19" borderId="13" xfId="0" applyFont="1" applyFill="1" applyBorder="1" applyAlignment="1">
      <alignment horizontal="right" vertical="center"/>
    </xf>
    <xf numFmtId="0" fontId="21" fillId="19" borderId="13" xfId="0" applyFont="1" applyFill="1" applyBorder="1" applyAlignment="1">
      <alignment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vertical="center" wrapText="1"/>
    </xf>
    <xf numFmtId="2" fontId="24" fillId="0" borderId="0" xfId="0" applyNumberFormat="1" applyFont="1" applyAlignment="1">
      <alignment vertical="center"/>
    </xf>
    <xf numFmtId="0" fontId="21" fillId="0" borderId="0" xfId="0" applyFont="1" applyAlignment="1">
      <alignment vertical="center" wrapText="1"/>
    </xf>
    <xf numFmtId="2" fontId="21" fillId="0" borderId="0" xfId="0" applyNumberFormat="1" applyFont="1" applyAlignment="1">
      <alignment vertical="center"/>
    </xf>
    <xf numFmtId="0" fontId="24" fillId="0" borderId="20" xfId="0" applyFont="1" applyBorder="1" applyAlignment="1">
      <alignment horizontal="right" vertical="center"/>
    </xf>
    <xf numFmtId="0" fontId="24" fillId="0" borderId="20" xfId="0" applyFont="1" applyBorder="1" applyAlignment="1">
      <alignment vertical="center" wrapText="1"/>
    </xf>
    <xf numFmtId="2" fontId="24" fillId="0" borderId="20" xfId="0" applyNumberFormat="1" applyFont="1" applyBorder="1" applyAlignment="1">
      <alignment vertical="center"/>
    </xf>
    <xf numFmtId="0" fontId="24" fillId="0" borderId="14" xfId="0" applyFont="1" applyBorder="1" applyAlignment="1">
      <alignment horizontal="right" vertical="center"/>
    </xf>
    <xf numFmtId="0" fontId="24" fillId="0" borderId="14" xfId="0" applyFont="1" applyBorder="1" applyAlignment="1">
      <alignment vertical="center" wrapText="1"/>
    </xf>
    <xf numFmtId="0" fontId="23" fillId="0" borderId="0" xfId="0" applyFont="1" applyAlignment="1">
      <alignment horizontal="left" vertical="center"/>
    </xf>
    <xf numFmtId="0" fontId="18" fillId="0" borderId="14" xfId="0" applyFont="1" applyBorder="1" applyAlignment="1">
      <alignment vertical="center"/>
    </xf>
    <xf numFmtId="2" fontId="20" fillId="0" borderId="14" xfId="0" applyNumberFormat="1" applyFont="1" applyBorder="1" applyAlignment="1">
      <alignment horizontal="right" vertical="center"/>
    </xf>
    <xf numFmtId="0" fontId="18" fillId="19" borderId="13" xfId="0" applyFont="1" applyFill="1" applyBorder="1" applyAlignment="1">
      <alignment horizontal="left" vertical="center"/>
    </xf>
    <xf numFmtId="1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vertical="center" wrapText="1"/>
    </xf>
    <xf numFmtId="14" fontId="21" fillId="0" borderId="0" xfId="0" applyNumberFormat="1" applyFont="1" applyAlignment="1">
      <alignment horizontal="left" vertical="center" indent="1"/>
    </xf>
    <xf numFmtId="168" fontId="24" fillId="0" borderId="14" xfId="0" applyNumberFormat="1" applyFont="1" applyBorder="1" applyAlignment="1">
      <alignment vertical="center"/>
    </xf>
    <xf numFmtId="2" fontId="28" fillId="0" borderId="0" xfId="0" applyNumberFormat="1" applyFont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7" fillId="0" borderId="0" xfId="0" applyFont="1" applyAlignment="1">
      <alignment horizontal="center" vertical="top"/>
    </xf>
    <xf numFmtId="0" fontId="27" fillId="0" borderId="0" xfId="0" applyFont="1" applyBorder="1" applyAlignment="1">
      <alignment horizontal="center" vertical="top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zoomScale="120" zoomScaleNormal="120" zoomScalePageLayoutView="0" workbookViewId="0" topLeftCell="A1">
      <selection activeCell="A1" sqref="A1:C1"/>
    </sheetView>
  </sheetViews>
  <sheetFormatPr defaultColWidth="9.140625" defaultRowHeight="15"/>
  <cols>
    <col min="1" max="1" width="16.7109375" style="1" customWidth="1"/>
    <col min="2" max="2" width="53.7109375" style="1" customWidth="1"/>
    <col min="3" max="3" width="16.7109375" style="1" customWidth="1"/>
    <col min="4" max="16384" width="8.8515625" style="1" customWidth="1"/>
  </cols>
  <sheetData>
    <row r="1" spans="1:3" ht="26.25">
      <c r="A1" s="49" t="s">
        <v>0</v>
      </c>
      <c r="B1" s="49"/>
      <c r="C1" s="49"/>
    </row>
    <row r="2" spans="1:3" ht="15">
      <c r="A2" s="50" t="s">
        <v>1</v>
      </c>
      <c r="B2" s="50"/>
      <c r="C2" s="50"/>
    </row>
    <row r="3" spans="1:3" ht="15.75" thickBot="1">
      <c r="A3" s="51" t="s">
        <v>2</v>
      </c>
      <c r="B3" s="51"/>
      <c r="C3" s="51"/>
    </row>
    <row r="4" ht="12.75" thickBot="1" thickTop="1"/>
    <row r="5" spans="1:3" ht="15">
      <c r="A5" s="15" t="s">
        <v>3</v>
      </c>
      <c r="B5" s="18" t="s">
        <v>45</v>
      </c>
      <c r="C5" s="3"/>
    </row>
    <row r="6" spans="1:3" ht="15">
      <c r="A6" s="16" t="s">
        <v>4</v>
      </c>
      <c r="B6" s="19" t="s">
        <v>46</v>
      </c>
      <c r="C6" s="4"/>
    </row>
    <row r="7" spans="1:3" ht="15">
      <c r="A7" s="16"/>
      <c r="B7" s="19" t="s">
        <v>47</v>
      </c>
      <c r="C7" s="4"/>
    </row>
    <row r="8" spans="1:3" ht="15">
      <c r="A8" s="16"/>
      <c r="B8" s="19" t="s">
        <v>98</v>
      </c>
      <c r="C8" s="4"/>
    </row>
    <row r="9" spans="1:3" ht="15.75" thickBot="1">
      <c r="A9" s="17"/>
      <c r="B9" s="20" t="s">
        <v>104</v>
      </c>
      <c r="C9" s="5"/>
    </row>
    <row r="11" spans="1:2" ht="15">
      <c r="A11" s="2" t="s">
        <v>5</v>
      </c>
      <c r="B11" s="14" t="s">
        <v>48</v>
      </c>
    </row>
    <row r="12" ht="15">
      <c r="B12" s="14" t="s">
        <v>49</v>
      </c>
    </row>
    <row r="13" ht="15" customHeight="1"/>
    <row r="14" spans="1:2" ht="15" customHeight="1">
      <c r="A14" s="21" t="s">
        <v>6</v>
      </c>
      <c r="B14" s="22" t="s">
        <v>7</v>
      </c>
    </row>
    <row r="15" spans="1:2" ht="15" customHeight="1">
      <c r="A15" s="21" t="s">
        <v>8</v>
      </c>
      <c r="B15" s="22" t="s">
        <v>9</v>
      </c>
    </row>
    <row r="16" spans="1:2" ht="15" customHeight="1">
      <c r="A16" s="21" t="s">
        <v>10</v>
      </c>
      <c r="B16" s="46">
        <v>42135</v>
      </c>
    </row>
    <row r="17" spans="1:2" ht="15" customHeight="1">
      <c r="A17" s="23"/>
      <c r="B17" s="24"/>
    </row>
    <row r="18" spans="1:2" ht="15" customHeight="1">
      <c r="A18" s="23"/>
      <c r="B18" s="23" t="s">
        <v>105</v>
      </c>
    </row>
    <row r="19" spans="1:2" ht="15" customHeight="1">
      <c r="A19" s="23"/>
      <c r="B19" s="23" t="s">
        <v>33</v>
      </c>
    </row>
    <row r="20" spans="1:2" ht="15" customHeight="1">
      <c r="A20" s="23"/>
      <c r="B20" s="23" t="s">
        <v>99</v>
      </c>
    </row>
    <row r="21" spans="1:2" ht="15" customHeight="1">
      <c r="A21" s="23"/>
      <c r="B21" s="23" t="s">
        <v>100</v>
      </c>
    </row>
    <row r="22" spans="1:2" ht="15" customHeight="1">
      <c r="A22" s="23"/>
      <c r="B22" s="23"/>
    </row>
    <row r="23" spans="1:2" ht="15" customHeight="1">
      <c r="A23" s="23"/>
      <c r="B23" s="23" t="s">
        <v>50</v>
      </c>
    </row>
    <row r="24" spans="1:2" ht="15" customHeight="1">
      <c r="A24" s="23"/>
      <c r="B24" s="23" t="s">
        <v>51</v>
      </c>
    </row>
  </sheetData>
  <sheetProtection/>
  <mergeCells count="3">
    <mergeCell ref="A1:C1"/>
    <mergeCell ref="A2:C2"/>
    <mergeCell ref="A3:C3"/>
  </mergeCells>
  <printOptions/>
  <pageMargins left="0.7" right="0.7" top="0.787401575" bottom="0.787401575" header="0.3" footer="0.3"/>
  <pageSetup horizontalDpi="600" verticalDpi="600" orientation="portrait" paperSize="9" r:id="rId1"/>
  <headerFooter alignWithMargins="0">
    <oddFooter>&amp;CStrana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="120" zoomScaleNormal="120" zoomScalePageLayoutView="0" workbookViewId="0" topLeftCell="A1">
      <selection activeCell="A1" sqref="A1:C1"/>
    </sheetView>
  </sheetViews>
  <sheetFormatPr defaultColWidth="9.140625" defaultRowHeight="15"/>
  <cols>
    <col min="1" max="1" width="4.7109375" style="1" customWidth="1"/>
    <col min="2" max="2" width="50.7109375" style="1" customWidth="1"/>
    <col min="3" max="3" width="11.7109375" style="1" customWidth="1"/>
    <col min="4" max="4" width="5.7109375" style="1" customWidth="1"/>
    <col min="5" max="5" width="2.7109375" style="1" customWidth="1"/>
    <col min="6" max="16384" width="8.8515625" style="1" customWidth="1"/>
  </cols>
  <sheetData>
    <row r="1" spans="1:3" ht="18">
      <c r="A1" s="52" t="s">
        <v>22</v>
      </c>
      <c r="B1" s="52"/>
      <c r="C1" s="52"/>
    </row>
    <row r="3" spans="1:3" s="23" customFormat="1" ht="15" customHeight="1">
      <c r="A3" s="28" t="s">
        <v>20</v>
      </c>
      <c r="B3" s="29" t="s">
        <v>14</v>
      </c>
      <c r="C3" s="28" t="s">
        <v>21</v>
      </c>
    </row>
    <row r="4" spans="1:3" s="23" customFormat="1" ht="15" customHeight="1">
      <c r="A4" s="30" t="s">
        <v>23</v>
      </c>
      <c r="B4" s="31" t="s">
        <v>24</v>
      </c>
      <c r="C4" s="32"/>
    </row>
    <row r="5" spans="1:3" s="23" customFormat="1" ht="15" customHeight="1">
      <c r="A5" s="21">
        <v>1</v>
      </c>
      <c r="B5" s="33" t="s">
        <v>25</v>
      </c>
      <c r="C5" s="34">
        <f>Položky!$G$26</f>
        <v>0</v>
      </c>
    </row>
    <row r="6" spans="1:3" s="23" customFormat="1" ht="15" customHeight="1">
      <c r="A6" s="21">
        <v>2</v>
      </c>
      <c r="B6" s="33" t="s">
        <v>26</v>
      </c>
      <c r="C6" s="34"/>
    </row>
    <row r="7" spans="1:3" s="23" customFormat="1" ht="15" customHeight="1">
      <c r="A7" s="21">
        <v>3</v>
      </c>
      <c r="B7" s="33" t="s">
        <v>37</v>
      </c>
      <c r="C7" s="34">
        <f>Položky!$G$55</f>
        <v>0</v>
      </c>
    </row>
    <row r="8" spans="1:3" s="23" customFormat="1" ht="15" customHeight="1">
      <c r="A8" s="35"/>
      <c r="B8" s="36" t="s">
        <v>27</v>
      </c>
      <c r="C8" s="37">
        <f>SUM(C5:C7)</f>
        <v>0</v>
      </c>
    </row>
    <row r="9" spans="1:3" s="23" customFormat="1" ht="15" customHeight="1">
      <c r="A9" s="21"/>
      <c r="B9" s="33"/>
      <c r="C9" s="34"/>
    </row>
    <row r="10" spans="1:3" s="23" customFormat="1" ht="15" customHeight="1">
      <c r="A10" s="30" t="s">
        <v>28</v>
      </c>
      <c r="B10" s="31" t="s">
        <v>39</v>
      </c>
      <c r="C10" s="32"/>
    </row>
    <row r="11" spans="1:3" s="23" customFormat="1" ht="15" customHeight="1">
      <c r="A11" s="21">
        <v>4</v>
      </c>
      <c r="B11" s="33" t="s">
        <v>39</v>
      </c>
      <c r="C11" s="34">
        <f>Položky!$G$61</f>
        <v>0</v>
      </c>
    </row>
    <row r="12" spans="1:3" s="23" customFormat="1" ht="15" customHeight="1">
      <c r="A12" s="35"/>
      <c r="B12" s="36" t="s">
        <v>38</v>
      </c>
      <c r="C12" s="37">
        <f>SUM(C11)</f>
        <v>0</v>
      </c>
    </row>
    <row r="13" spans="1:3" s="23" customFormat="1" ht="15" customHeight="1">
      <c r="A13" s="21"/>
      <c r="B13" s="33"/>
      <c r="C13" s="34"/>
    </row>
    <row r="14" spans="1:3" s="23" customFormat="1" ht="15" customHeight="1">
      <c r="A14" s="30" t="s">
        <v>29</v>
      </c>
      <c r="B14" s="31" t="s">
        <v>30</v>
      </c>
      <c r="C14" s="32"/>
    </row>
    <row r="15" spans="1:3" s="23" customFormat="1" ht="15" customHeight="1">
      <c r="A15" s="35"/>
      <c r="B15" s="36" t="s">
        <v>31</v>
      </c>
      <c r="C15" s="37"/>
    </row>
    <row r="16" spans="1:3" s="23" customFormat="1" ht="15" customHeight="1">
      <c r="A16" s="21"/>
      <c r="B16" s="33"/>
      <c r="C16" s="34"/>
    </row>
    <row r="17" spans="1:3" s="23" customFormat="1" ht="15" customHeight="1" thickBot="1">
      <c r="A17" s="21"/>
      <c r="B17" s="33"/>
      <c r="C17" s="34"/>
    </row>
    <row r="18" spans="1:3" s="23" customFormat="1" ht="15" customHeight="1" thickTop="1">
      <c r="A18" s="38"/>
      <c r="B18" s="39" t="s">
        <v>32</v>
      </c>
      <c r="C18" s="47">
        <f>C8+C12</f>
        <v>0</v>
      </c>
    </row>
  </sheetData>
  <sheetProtection/>
  <mergeCells count="1">
    <mergeCell ref="A1:C1"/>
  </mergeCells>
  <printOptions/>
  <pageMargins left="0.7" right="0.7" top="0.787401575" bottom="0.787401575" header="0.3" footer="0.3"/>
  <pageSetup horizontalDpi="600" verticalDpi="600" orientation="portrait" paperSize="9" r:id="rId1"/>
  <headerFooter alignWithMargins="0">
    <oddFooter>&amp;CStrana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64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1" max="1" width="4.7109375" style="1" customWidth="1"/>
    <col min="2" max="2" width="9.7109375" style="1" customWidth="1"/>
    <col min="3" max="3" width="43.7109375" style="1" customWidth="1"/>
    <col min="4" max="4" width="7.7109375" style="1" customWidth="1"/>
    <col min="5" max="5" width="6.7109375" style="1" customWidth="1"/>
    <col min="6" max="6" width="3.7109375" style="1" customWidth="1"/>
    <col min="7" max="7" width="9.7109375" style="1" customWidth="1"/>
    <col min="8" max="16384" width="8.8515625" style="1" customWidth="1"/>
  </cols>
  <sheetData>
    <row r="1" spans="1:7" ht="18">
      <c r="A1" s="53" t="s">
        <v>11</v>
      </c>
      <c r="B1" s="53"/>
      <c r="C1" s="53"/>
      <c r="D1" s="53"/>
      <c r="E1" s="53"/>
      <c r="F1" s="53"/>
      <c r="G1" s="53"/>
    </row>
    <row r="2" spans="1:7" ht="11.25">
      <c r="A2" s="6" t="s">
        <v>12</v>
      </c>
      <c r="B2" s="7" t="s">
        <v>13</v>
      </c>
      <c r="C2" s="7" t="s">
        <v>14</v>
      </c>
      <c r="D2" s="6" t="s">
        <v>15</v>
      </c>
      <c r="E2" s="6" t="s">
        <v>16</v>
      </c>
      <c r="F2" s="7" t="s">
        <v>17</v>
      </c>
      <c r="G2" s="6" t="s">
        <v>18</v>
      </c>
    </row>
    <row r="3" spans="1:7" s="13" customFormat="1" ht="12" customHeight="1">
      <c r="A3" s="44">
        <v>1</v>
      </c>
      <c r="B3" s="11">
        <v>210010022</v>
      </c>
      <c r="C3" s="11" t="s">
        <v>53</v>
      </c>
      <c r="D3" s="48">
        <v>0</v>
      </c>
      <c r="E3" s="12">
        <v>45</v>
      </c>
      <c r="F3" s="11" t="s">
        <v>54</v>
      </c>
      <c r="G3" s="12">
        <f>D3*E3</f>
        <v>0</v>
      </c>
    </row>
    <row r="4" spans="1:7" s="13" customFormat="1" ht="12" customHeight="1">
      <c r="A4" s="44">
        <v>2</v>
      </c>
      <c r="B4" s="11">
        <v>210020301</v>
      </c>
      <c r="C4" s="11" t="s">
        <v>55</v>
      </c>
      <c r="D4" s="48">
        <v>0</v>
      </c>
      <c r="E4" s="12">
        <v>15</v>
      </c>
      <c r="F4" s="11" t="s">
        <v>54</v>
      </c>
      <c r="G4" s="12">
        <f aca="true" t="shared" si="0" ref="G4:G25">D4*E4</f>
        <v>0</v>
      </c>
    </row>
    <row r="5" spans="1:7" s="13" customFormat="1" ht="12" customHeight="1">
      <c r="A5" s="44">
        <v>3</v>
      </c>
      <c r="B5" s="11">
        <v>210020302</v>
      </c>
      <c r="C5" s="11" t="s">
        <v>56</v>
      </c>
      <c r="D5" s="48">
        <v>0</v>
      </c>
      <c r="E5" s="12">
        <v>15</v>
      </c>
      <c r="F5" s="11" t="s">
        <v>54</v>
      </c>
      <c r="G5" s="12">
        <f t="shared" si="0"/>
        <v>0</v>
      </c>
    </row>
    <row r="6" spans="1:7" s="13" customFormat="1" ht="12" customHeight="1">
      <c r="A6" s="44">
        <v>4</v>
      </c>
      <c r="B6" s="11">
        <v>210100001</v>
      </c>
      <c r="C6" s="11" t="s">
        <v>57</v>
      </c>
      <c r="D6" s="48">
        <v>0</v>
      </c>
      <c r="E6" s="12">
        <v>91</v>
      </c>
      <c r="F6" s="11" t="s">
        <v>44</v>
      </c>
      <c r="G6" s="12">
        <f t="shared" si="0"/>
        <v>0</v>
      </c>
    </row>
    <row r="7" spans="1:7" s="13" customFormat="1" ht="12" customHeight="1">
      <c r="A7" s="44">
        <v>5</v>
      </c>
      <c r="B7" s="11">
        <v>210100002</v>
      </c>
      <c r="C7" s="11" t="s">
        <v>58</v>
      </c>
      <c r="D7" s="48">
        <v>0</v>
      </c>
      <c r="E7" s="12">
        <v>10</v>
      </c>
      <c r="F7" s="11" t="s">
        <v>44</v>
      </c>
      <c r="G7" s="12">
        <f t="shared" si="0"/>
        <v>0</v>
      </c>
    </row>
    <row r="8" spans="1:7" s="13" customFormat="1" ht="12" customHeight="1">
      <c r="A8" s="44">
        <v>6</v>
      </c>
      <c r="B8" s="11">
        <v>210100013</v>
      </c>
      <c r="C8" s="11" t="s">
        <v>59</v>
      </c>
      <c r="D8" s="48">
        <v>0</v>
      </c>
      <c r="E8" s="12">
        <v>9</v>
      </c>
      <c r="F8" s="11" t="s">
        <v>44</v>
      </c>
      <c r="G8" s="12">
        <f t="shared" si="0"/>
        <v>0</v>
      </c>
    </row>
    <row r="9" spans="1:7" s="13" customFormat="1" ht="12" customHeight="1">
      <c r="A9" s="44">
        <v>7</v>
      </c>
      <c r="B9" s="11">
        <v>210190120</v>
      </c>
      <c r="C9" s="11" t="s">
        <v>60</v>
      </c>
      <c r="D9" s="48">
        <v>0</v>
      </c>
      <c r="E9" s="12">
        <v>1</v>
      </c>
      <c r="F9" s="11" t="s">
        <v>44</v>
      </c>
      <c r="G9" s="12">
        <f t="shared" si="0"/>
        <v>0</v>
      </c>
    </row>
    <row r="10" spans="1:7" s="13" customFormat="1" ht="12" customHeight="1">
      <c r="A10" s="44">
        <v>8</v>
      </c>
      <c r="B10" s="11">
        <v>210190121</v>
      </c>
      <c r="C10" s="11" t="s">
        <v>61</v>
      </c>
      <c r="D10" s="48">
        <v>0</v>
      </c>
      <c r="E10" s="12">
        <v>1</v>
      </c>
      <c r="F10" s="11" t="s">
        <v>44</v>
      </c>
      <c r="G10" s="12">
        <f t="shared" si="0"/>
        <v>0</v>
      </c>
    </row>
    <row r="11" spans="1:7" s="13" customFormat="1" ht="12" customHeight="1">
      <c r="A11" s="44">
        <v>9</v>
      </c>
      <c r="B11" s="11">
        <v>210800546</v>
      </c>
      <c r="C11" s="11" t="s">
        <v>62</v>
      </c>
      <c r="D11" s="48">
        <v>0</v>
      </c>
      <c r="E11" s="12">
        <v>12</v>
      </c>
      <c r="F11" s="11" t="s">
        <v>54</v>
      </c>
      <c r="G11" s="12">
        <f t="shared" si="0"/>
        <v>0</v>
      </c>
    </row>
    <row r="12" spans="1:7" s="13" customFormat="1" ht="12" customHeight="1">
      <c r="A12" s="44">
        <v>10</v>
      </c>
      <c r="B12" s="11">
        <v>210810045</v>
      </c>
      <c r="C12" s="11" t="s">
        <v>63</v>
      </c>
      <c r="D12" s="48">
        <v>0</v>
      </c>
      <c r="E12" s="12">
        <v>49</v>
      </c>
      <c r="F12" s="11" t="s">
        <v>54</v>
      </c>
      <c r="G12" s="12">
        <f t="shared" si="0"/>
        <v>0</v>
      </c>
    </row>
    <row r="13" spans="1:7" s="13" customFormat="1" ht="12" customHeight="1">
      <c r="A13" s="44">
        <v>11</v>
      </c>
      <c r="B13" s="11">
        <v>210810051</v>
      </c>
      <c r="C13" s="11" t="s">
        <v>64</v>
      </c>
      <c r="D13" s="48">
        <v>0</v>
      </c>
      <c r="E13" s="12">
        <v>25</v>
      </c>
      <c r="F13" s="11" t="s">
        <v>54</v>
      </c>
      <c r="G13" s="12">
        <f t="shared" si="0"/>
        <v>0</v>
      </c>
    </row>
    <row r="14" spans="1:7" s="13" customFormat="1" ht="12" customHeight="1">
      <c r="A14" s="44">
        <v>12</v>
      </c>
      <c r="B14" s="11">
        <v>210810057</v>
      </c>
      <c r="C14" s="11" t="s">
        <v>65</v>
      </c>
      <c r="D14" s="48">
        <v>0</v>
      </c>
      <c r="E14" s="12">
        <v>7</v>
      </c>
      <c r="F14" s="11" t="s">
        <v>54</v>
      </c>
      <c r="G14" s="12">
        <f t="shared" si="0"/>
        <v>0</v>
      </c>
    </row>
    <row r="15" spans="1:7" s="13" customFormat="1" ht="12" customHeight="1">
      <c r="A15" s="44">
        <v>13</v>
      </c>
      <c r="B15" s="11">
        <v>210810058</v>
      </c>
      <c r="C15" s="11" t="s">
        <v>66</v>
      </c>
      <c r="D15" s="48">
        <v>0</v>
      </c>
      <c r="E15" s="12">
        <v>20</v>
      </c>
      <c r="F15" s="11" t="s">
        <v>54</v>
      </c>
      <c r="G15" s="12">
        <f t="shared" si="0"/>
        <v>0</v>
      </c>
    </row>
    <row r="16" spans="1:7" s="13" customFormat="1" ht="12" customHeight="1">
      <c r="A16" s="44">
        <v>14</v>
      </c>
      <c r="B16" s="11">
        <v>210810061</v>
      </c>
      <c r="C16" s="11" t="s">
        <v>67</v>
      </c>
      <c r="D16" s="48">
        <v>0</v>
      </c>
      <c r="E16" s="12">
        <v>5</v>
      </c>
      <c r="F16" s="11" t="s">
        <v>54</v>
      </c>
      <c r="G16" s="12">
        <f t="shared" si="0"/>
        <v>0</v>
      </c>
    </row>
    <row r="17" spans="1:7" s="13" customFormat="1" ht="12" customHeight="1">
      <c r="A17" s="44">
        <v>15</v>
      </c>
      <c r="B17" s="11">
        <v>210860222</v>
      </c>
      <c r="C17" s="11" t="s">
        <v>68</v>
      </c>
      <c r="D17" s="48">
        <v>0</v>
      </c>
      <c r="E17" s="12">
        <v>56</v>
      </c>
      <c r="F17" s="11" t="s">
        <v>54</v>
      </c>
      <c r="G17" s="12">
        <f t="shared" si="0"/>
        <v>0</v>
      </c>
    </row>
    <row r="18" spans="1:7" s="13" customFormat="1" ht="12" customHeight="1">
      <c r="A18" s="44">
        <v>16</v>
      </c>
      <c r="B18" s="11">
        <v>210999001</v>
      </c>
      <c r="C18" s="11" t="s">
        <v>69</v>
      </c>
      <c r="D18" s="48">
        <v>0</v>
      </c>
      <c r="E18" s="12">
        <v>2</v>
      </c>
      <c r="F18" s="11" t="s">
        <v>44</v>
      </c>
      <c r="G18" s="12">
        <f t="shared" si="0"/>
        <v>0</v>
      </c>
    </row>
    <row r="19" spans="1:7" s="13" customFormat="1" ht="21.75" customHeight="1">
      <c r="A19" s="44">
        <v>17</v>
      </c>
      <c r="B19" s="11">
        <v>210999002</v>
      </c>
      <c r="C19" s="11" t="s">
        <v>70</v>
      </c>
      <c r="D19" s="48">
        <v>0</v>
      </c>
      <c r="E19" s="12">
        <v>1</v>
      </c>
      <c r="F19" s="11" t="s">
        <v>44</v>
      </c>
      <c r="G19" s="12">
        <f t="shared" si="0"/>
        <v>0</v>
      </c>
    </row>
    <row r="20" spans="1:7" s="13" customFormat="1" ht="12" customHeight="1">
      <c r="A20" s="44">
        <v>18</v>
      </c>
      <c r="B20" s="11">
        <v>210999003</v>
      </c>
      <c r="C20" s="11" t="s">
        <v>71</v>
      </c>
      <c r="D20" s="48">
        <v>0</v>
      </c>
      <c r="E20" s="12">
        <v>4</v>
      </c>
      <c r="F20" s="11" t="s">
        <v>44</v>
      </c>
      <c r="G20" s="12">
        <f t="shared" si="0"/>
        <v>0</v>
      </c>
    </row>
    <row r="21" spans="1:7" s="13" customFormat="1" ht="12" customHeight="1">
      <c r="A21" s="44">
        <v>19</v>
      </c>
      <c r="B21" s="11">
        <v>210999010</v>
      </c>
      <c r="C21" s="11" t="s">
        <v>72</v>
      </c>
      <c r="D21" s="48">
        <v>0</v>
      </c>
      <c r="E21" s="12">
        <v>1</v>
      </c>
      <c r="F21" s="11" t="s">
        <v>44</v>
      </c>
      <c r="G21" s="12">
        <f t="shared" si="0"/>
        <v>0</v>
      </c>
    </row>
    <row r="22" spans="1:7" s="13" customFormat="1" ht="12" customHeight="1">
      <c r="A22" s="44">
        <v>20</v>
      </c>
      <c r="B22" s="11">
        <v>210999020</v>
      </c>
      <c r="C22" s="11" t="s">
        <v>73</v>
      </c>
      <c r="D22" s="48">
        <v>0</v>
      </c>
      <c r="E22" s="12">
        <v>1</v>
      </c>
      <c r="F22" s="11" t="s">
        <v>44</v>
      </c>
      <c r="G22" s="12">
        <f t="shared" si="0"/>
        <v>0</v>
      </c>
    </row>
    <row r="23" spans="1:7" s="13" customFormat="1" ht="12" customHeight="1">
      <c r="A23" s="44">
        <v>21</v>
      </c>
      <c r="B23" s="11">
        <v>210999021</v>
      </c>
      <c r="C23" s="11" t="s">
        <v>74</v>
      </c>
      <c r="D23" s="48">
        <v>0</v>
      </c>
      <c r="E23" s="12">
        <v>1</v>
      </c>
      <c r="F23" s="11" t="s">
        <v>44</v>
      </c>
      <c r="G23" s="12">
        <f t="shared" si="0"/>
        <v>0</v>
      </c>
    </row>
    <row r="24" spans="1:7" s="13" customFormat="1" ht="12" customHeight="1">
      <c r="A24" s="44">
        <v>22</v>
      </c>
      <c r="B24" s="11">
        <v>210999030</v>
      </c>
      <c r="C24" s="11" t="s">
        <v>75</v>
      </c>
      <c r="D24" s="48">
        <v>0</v>
      </c>
      <c r="E24" s="12">
        <v>1</v>
      </c>
      <c r="F24" s="11" t="s">
        <v>44</v>
      </c>
      <c r="G24" s="12">
        <f t="shared" si="0"/>
        <v>0</v>
      </c>
    </row>
    <row r="25" spans="1:7" s="13" customFormat="1" ht="21.75" customHeight="1">
      <c r="A25" s="44">
        <v>23</v>
      </c>
      <c r="B25" s="11">
        <v>210999100</v>
      </c>
      <c r="C25" s="11" t="s">
        <v>76</v>
      </c>
      <c r="D25" s="48">
        <v>0</v>
      </c>
      <c r="E25" s="12">
        <v>1</v>
      </c>
      <c r="F25" s="11" t="s">
        <v>44</v>
      </c>
      <c r="G25" s="12">
        <f t="shared" si="0"/>
        <v>0</v>
      </c>
    </row>
    <row r="26" spans="1:7" s="26" customFormat="1" ht="15" customHeight="1" thickBot="1">
      <c r="A26" s="40" t="s">
        <v>42</v>
      </c>
      <c r="G26" s="27">
        <f>SUM(G3:G25)</f>
        <v>0</v>
      </c>
    </row>
    <row r="27" spans="1:7" s="13" customFormat="1" ht="12" customHeight="1" thickTop="1">
      <c r="A27" s="41"/>
      <c r="B27" s="41"/>
      <c r="C27" s="41"/>
      <c r="D27" s="41"/>
      <c r="E27" s="41"/>
      <c r="F27" s="41"/>
      <c r="G27" s="42"/>
    </row>
    <row r="28" s="13" customFormat="1" ht="12" customHeight="1"/>
    <row r="29" spans="1:7" ht="18">
      <c r="A29" s="53" t="s">
        <v>19</v>
      </c>
      <c r="B29" s="53"/>
      <c r="C29" s="53"/>
      <c r="D29" s="53"/>
      <c r="E29" s="53"/>
      <c r="F29" s="53"/>
      <c r="G29" s="53"/>
    </row>
    <row r="30" spans="1:7" s="13" customFormat="1" ht="12" customHeight="1">
      <c r="A30" s="25" t="s">
        <v>12</v>
      </c>
      <c r="B30" s="43" t="s">
        <v>13</v>
      </c>
      <c r="C30" s="43" t="s">
        <v>14</v>
      </c>
      <c r="D30" s="25" t="s">
        <v>15</v>
      </c>
      <c r="E30" s="25" t="s">
        <v>16</v>
      </c>
      <c r="F30" s="43" t="s">
        <v>17</v>
      </c>
      <c r="G30" s="25" t="s">
        <v>18</v>
      </c>
    </row>
    <row r="31" spans="1:7" s="13" customFormat="1" ht="12" customHeight="1">
      <c r="A31" s="44">
        <v>1</v>
      </c>
      <c r="B31" s="11">
        <v>218</v>
      </c>
      <c r="C31" s="11" t="s">
        <v>77</v>
      </c>
      <c r="D31" s="48">
        <v>0</v>
      </c>
      <c r="E31" s="12">
        <v>45</v>
      </c>
      <c r="F31" s="11" t="s">
        <v>54</v>
      </c>
      <c r="G31" s="12">
        <f aca="true" t="shared" si="1" ref="G31:G52">D31*E31</f>
        <v>0</v>
      </c>
    </row>
    <row r="32" spans="1:7" s="13" customFormat="1" ht="12" customHeight="1">
      <c r="A32" s="44">
        <v>2</v>
      </c>
      <c r="B32" s="11">
        <v>390</v>
      </c>
      <c r="C32" s="11" t="s">
        <v>78</v>
      </c>
      <c r="D32" s="48">
        <v>0</v>
      </c>
      <c r="E32" s="12">
        <v>15</v>
      </c>
      <c r="F32" s="11" t="s">
        <v>54</v>
      </c>
      <c r="G32" s="12">
        <f t="shared" si="1"/>
        <v>0</v>
      </c>
    </row>
    <row r="33" spans="1:7" s="13" customFormat="1" ht="12" customHeight="1">
      <c r="A33" s="44">
        <v>3</v>
      </c>
      <c r="B33" s="11">
        <v>391</v>
      </c>
      <c r="C33" s="11" t="s">
        <v>79</v>
      </c>
      <c r="D33" s="48">
        <v>0</v>
      </c>
      <c r="E33" s="12">
        <v>15</v>
      </c>
      <c r="F33" s="11" t="s">
        <v>54</v>
      </c>
      <c r="G33" s="12">
        <f t="shared" si="1"/>
        <v>0</v>
      </c>
    </row>
    <row r="34" spans="1:7" s="13" customFormat="1" ht="12" customHeight="1">
      <c r="A34" s="44">
        <v>4</v>
      </c>
      <c r="B34" s="11">
        <v>2736</v>
      </c>
      <c r="C34" s="11" t="s">
        <v>80</v>
      </c>
      <c r="D34" s="48">
        <v>0</v>
      </c>
      <c r="E34" s="12">
        <v>12</v>
      </c>
      <c r="F34" s="11" t="s">
        <v>54</v>
      </c>
      <c r="G34" s="12">
        <f t="shared" si="1"/>
        <v>0</v>
      </c>
    </row>
    <row r="35" spans="1:7" s="13" customFormat="1" ht="12" customHeight="1">
      <c r="A35" s="44">
        <v>5</v>
      </c>
      <c r="B35" s="11">
        <v>2784</v>
      </c>
      <c r="C35" s="11" t="s">
        <v>81</v>
      </c>
      <c r="D35" s="48">
        <v>0</v>
      </c>
      <c r="E35" s="12">
        <v>56</v>
      </c>
      <c r="F35" s="11" t="s">
        <v>54</v>
      </c>
      <c r="G35" s="12">
        <f t="shared" si="1"/>
        <v>0</v>
      </c>
    </row>
    <row r="36" spans="1:7" s="13" customFormat="1" ht="12" customHeight="1">
      <c r="A36" s="44">
        <v>6</v>
      </c>
      <c r="B36" s="11">
        <v>2914</v>
      </c>
      <c r="C36" s="11" t="s">
        <v>82</v>
      </c>
      <c r="D36" s="48">
        <v>0</v>
      </c>
      <c r="E36" s="12">
        <v>24</v>
      </c>
      <c r="F36" s="11" t="s">
        <v>54</v>
      </c>
      <c r="G36" s="12">
        <f t="shared" si="1"/>
        <v>0</v>
      </c>
    </row>
    <row r="37" spans="1:7" s="13" customFormat="1" ht="12" customHeight="1">
      <c r="A37" s="44">
        <v>7</v>
      </c>
      <c r="B37" s="11">
        <v>2914</v>
      </c>
      <c r="C37" s="11" t="s">
        <v>83</v>
      </c>
      <c r="D37" s="48">
        <v>0</v>
      </c>
      <c r="E37" s="12">
        <v>25</v>
      </c>
      <c r="F37" s="11" t="s">
        <v>54</v>
      </c>
      <c r="G37" s="12">
        <f t="shared" si="1"/>
        <v>0</v>
      </c>
    </row>
    <row r="38" spans="1:7" s="13" customFormat="1" ht="12" customHeight="1">
      <c r="A38" s="44">
        <v>8</v>
      </c>
      <c r="B38" s="11">
        <v>2942</v>
      </c>
      <c r="C38" s="11" t="s">
        <v>84</v>
      </c>
      <c r="D38" s="48">
        <v>0</v>
      </c>
      <c r="E38" s="12">
        <v>25</v>
      </c>
      <c r="F38" s="11" t="s">
        <v>54</v>
      </c>
      <c r="G38" s="12">
        <f t="shared" si="1"/>
        <v>0</v>
      </c>
    </row>
    <row r="39" spans="1:7" s="13" customFormat="1" ht="12" customHeight="1">
      <c r="A39" s="44">
        <v>9</v>
      </c>
      <c r="B39" s="11">
        <v>2963</v>
      </c>
      <c r="C39" s="11" t="s">
        <v>85</v>
      </c>
      <c r="D39" s="48">
        <v>0</v>
      </c>
      <c r="E39" s="12">
        <v>7</v>
      </c>
      <c r="F39" s="11" t="s">
        <v>54</v>
      </c>
      <c r="G39" s="12">
        <f t="shared" si="1"/>
        <v>0</v>
      </c>
    </row>
    <row r="40" spans="1:7" s="13" customFormat="1" ht="12" customHeight="1">
      <c r="A40" s="44">
        <v>10</v>
      </c>
      <c r="B40" s="11">
        <v>2970</v>
      </c>
      <c r="C40" s="11" t="s">
        <v>86</v>
      </c>
      <c r="D40" s="48">
        <v>0</v>
      </c>
      <c r="E40" s="12">
        <v>20</v>
      </c>
      <c r="F40" s="11" t="s">
        <v>54</v>
      </c>
      <c r="G40" s="12">
        <f t="shared" si="1"/>
        <v>0</v>
      </c>
    </row>
    <row r="41" spans="1:7" s="13" customFormat="1" ht="12" customHeight="1">
      <c r="A41" s="44">
        <v>11</v>
      </c>
      <c r="B41" s="11">
        <v>2980</v>
      </c>
      <c r="C41" s="11" t="s">
        <v>87</v>
      </c>
      <c r="D41" s="48">
        <v>0</v>
      </c>
      <c r="E41" s="12">
        <v>5</v>
      </c>
      <c r="F41" s="11" t="s">
        <v>54</v>
      </c>
      <c r="G41" s="12">
        <f t="shared" si="1"/>
        <v>0</v>
      </c>
    </row>
    <row r="42" spans="1:7" s="13" customFormat="1" ht="36" customHeight="1">
      <c r="A42" s="44">
        <v>12</v>
      </c>
      <c r="B42" s="11">
        <v>35700</v>
      </c>
      <c r="C42" s="11" t="s">
        <v>102</v>
      </c>
      <c r="D42" s="48">
        <v>0</v>
      </c>
      <c r="E42" s="12">
        <v>1</v>
      </c>
      <c r="F42" s="11" t="s">
        <v>44</v>
      </c>
      <c r="G42" s="12">
        <f t="shared" si="1"/>
        <v>0</v>
      </c>
    </row>
    <row r="43" spans="1:7" s="13" customFormat="1" ht="24" customHeight="1">
      <c r="A43" s="44">
        <v>13</v>
      </c>
      <c r="B43" s="11">
        <v>35701</v>
      </c>
      <c r="C43" s="11" t="s">
        <v>103</v>
      </c>
      <c r="D43" s="48">
        <v>0</v>
      </c>
      <c r="E43" s="12">
        <v>1</v>
      </c>
      <c r="F43" s="11" t="s">
        <v>44</v>
      </c>
      <c r="G43" s="12">
        <f t="shared" si="1"/>
        <v>0</v>
      </c>
    </row>
    <row r="44" spans="1:7" s="13" customFormat="1" ht="45" customHeight="1">
      <c r="A44" s="44"/>
      <c r="B44" s="11"/>
      <c r="C44" s="11" t="s">
        <v>97</v>
      </c>
      <c r="D44" s="48">
        <v>0</v>
      </c>
      <c r="E44" s="12"/>
      <c r="F44" s="11"/>
      <c r="G44" s="12"/>
    </row>
    <row r="45" spans="1:7" s="13" customFormat="1" ht="12" customHeight="1">
      <c r="A45" s="44">
        <v>14</v>
      </c>
      <c r="B45" s="11">
        <v>90003</v>
      </c>
      <c r="C45" s="11" t="s">
        <v>88</v>
      </c>
      <c r="D45" s="48">
        <v>0</v>
      </c>
      <c r="E45" s="12">
        <v>4</v>
      </c>
      <c r="F45" s="11" t="s">
        <v>44</v>
      </c>
      <c r="G45" s="12">
        <f t="shared" si="1"/>
        <v>0</v>
      </c>
    </row>
    <row r="46" spans="1:7" s="13" customFormat="1" ht="12" customHeight="1">
      <c r="A46" s="44">
        <v>15</v>
      </c>
      <c r="B46" s="11">
        <v>90010</v>
      </c>
      <c r="C46" s="11" t="s">
        <v>89</v>
      </c>
      <c r="D46" s="48">
        <v>0</v>
      </c>
      <c r="E46" s="12">
        <v>1</v>
      </c>
      <c r="F46" s="11" t="s">
        <v>44</v>
      </c>
      <c r="G46" s="12">
        <f t="shared" si="1"/>
        <v>0</v>
      </c>
    </row>
    <row r="47" spans="1:7" s="13" customFormat="1" ht="12" customHeight="1">
      <c r="A47" s="44">
        <v>16</v>
      </c>
      <c r="B47" s="11">
        <v>90011</v>
      </c>
      <c r="C47" s="11" t="s">
        <v>90</v>
      </c>
      <c r="D47" s="48">
        <v>0</v>
      </c>
      <c r="E47" s="12">
        <v>2</v>
      </c>
      <c r="F47" s="11" t="s">
        <v>44</v>
      </c>
      <c r="G47" s="12">
        <f t="shared" si="1"/>
        <v>0</v>
      </c>
    </row>
    <row r="48" spans="1:7" s="13" customFormat="1" ht="12" customHeight="1">
      <c r="A48" s="44">
        <v>17</v>
      </c>
      <c r="B48" s="11">
        <v>90012</v>
      </c>
      <c r="C48" s="11" t="s">
        <v>91</v>
      </c>
      <c r="D48" s="48">
        <v>0</v>
      </c>
      <c r="E48" s="12">
        <v>1</v>
      </c>
      <c r="F48" s="11" t="s">
        <v>44</v>
      </c>
      <c r="G48" s="12">
        <f t="shared" si="1"/>
        <v>0</v>
      </c>
    </row>
    <row r="49" spans="1:7" s="13" customFormat="1" ht="12" customHeight="1">
      <c r="A49" s="44">
        <v>18</v>
      </c>
      <c r="B49" s="11">
        <v>90013</v>
      </c>
      <c r="C49" s="11" t="s">
        <v>92</v>
      </c>
      <c r="D49" s="48">
        <v>0</v>
      </c>
      <c r="E49" s="12">
        <v>1</v>
      </c>
      <c r="F49" s="11" t="s">
        <v>44</v>
      </c>
      <c r="G49" s="12">
        <f t="shared" si="1"/>
        <v>0</v>
      </c>
    </row>
    <row r="50" spans="1:7" s="13" customFormat="1" ht="12" customHeight="1">
      <c r="A50" s="44">
        <v>19</v>
      </c>
      <c r="B50" s="11">
        <v>90014</v>
      </c>
      <c r="C50" s="11" t="s">
        <v>93</v>
      </c>
      <c r="D50" s="48">
        <v>0</v>
      </c>
      <c r="E50" s="12">
        <v>1</v>
      </c>
      <c r="F50" s="11" t="s">
        <v>44</v>
      </c>
      <c r="G50" s="12">
        <f t="shared" si="1"/>
        <v>0</v>
      </c>
    </row>
    <row r="51" spans="1:7" s="13" customFormat="1" ht="24" customHeight="1">
      <c r="A51" s="44">
        <v>20</v>
      </c>
      <c r="B51" s="11">
        <v>90020</v>
      </c>
      <c r="C51" s="11" t="s">
        <v>96</v>
      </c>
      <c r="D51" s="48">
        <v>0</v>
      </c>
      <c r="E51" s="12">
        <v>1</v>
      </c>
      <c r="F51" s="11" t="s">
        <v>44</v>
      </c>
      <c r="G51" s="12">
        <f t="shared" si="1"/>
        <v>0</v>
      </c>
    </row>
    <row r="52" spans="1:7" s="13" customFormat="1" ht="12" customHeight="1">
      <c r="A52" s="44">
        <v>21</v>
      </c>
      <c r="B52" s="11">
        <v>90021</v>
      </c>
      <c r="C52" s="11" t="s">
        <v>95</v>
      </c>
      <c r="D52" s="48">
        <v>0</v>
      </c>
      <c r="E52" s="12">
        <v>1</v>
      </c>
      <c r="F52" s="11" t="s">
        <v>44</v>
      </c>
      <c r="G52" s="12">
        <f t="shared" si="1"/>
        <v>0</v>
      </c>
    </row>
    <row r="53" spans="1:7" s="13" customFormat="1" ht="12" customHeight="1">
      <c r="A53" s="10"/>
      <c r="B53" s="11"/>
      <c r="C53" s="11" t="s">
        <v>34</v>
      </c>
      <c r="D53" s="12">
        <f>SUM(G31:G52)-G42-G43-G46-G47-G48-G49-G50-G51-G52</f>
        <v>0</v>
      </c>
      <c r="E53" s="12">
        <v>5</v>
      </c>
      <c r="F53" s="13" t="s">
        <v>35</v>
      </c>
      <c r="G53" s="12">
        <f>D53*E53/100</f>
        <v>0</v>
      </c>
    </row>
    <row r="54" spans="1:7" s="13" customFormat="1" ht="12" customHeight="1">
      <c r="A54" s="10"/>
      <c r="B54" s="11"/>
      <c r="C54" s="11" t="s">
        <v>36</v>
      </c>
      <c r="D54" s="12">
        <f>SUM(G31:G41)</f>
        <v>0</v>
      </c>
      <c r="E54" s="12">
        <v>5</v>
      </c>
      <c r="F54" s="13" t="s">
        <v>35</v>
      </c>
      <c r="G54" s="12">
        <f>D54*E54/100</f>
        <v>0</v>
      </c>
    </row>
    <row r="55" spans="1:7" s="26" customFormat="1" ht="15" customHeight="1" thickBot="1">
      <c r="A55" s="40" t="s">
        <v>41</v>
      </c>
      <c r="G55" s="27">
        <f>SUM(G31:G54)</f>
        <v>0</v>
      </c>
    </row>
    <row r="56" spans="1:7" s="13" customFormat="1" ht="12" customHeight="1" thickTop="1">
      <c r="A56" s="41"/>
      <c r="B56" s="41"/>
      <c r="C56" s="41"/>
      <c r="D56" s="41"/>
      <c r="E56" s="41"/>
      <c r="F56" s="41"/>
      <c r="G56" s="42"/>
    </row>
    <row r="57" s="13" customFormat="1" ht="12" customHeight="1"/>
    <row r="58" spans="1:7" ht="18">
      <c r="A58" s="53" t="s">
        <v>39</v>
      </c>
      <c r="B58" s="53"/>
      <c r="C58" s="53"/>
      <c r="D58" s="53"/>
      <c r="E58" s="53"/>
      <c r="F58" s="53"/>
      <c r="G58" s="53"/>
    </row>
    <row r="59" spans="1:7" s="13" customFormat="1" ht="12" customHeight="1">
      <c r="A59" s="25" t="s">
        <v>12</v>
      </c>
      <c r="B59" s="43" t="s">
        <v>13</v>
      </c>
      <c r="C59" s="43" t="s">
        <v>14</v>
      </c>
      <c r="D59" s="25" t="s">
        <v>15</v>
      </c>
      <c r="E59" s="25" t="s">
        <v>16</v>
      </c>
      <c r="F59" s="43" t="s">
        <v>17</v>
      </c>
      <c r="G59" s="25" t="s">
        <v>18</v>
      </c>
    </row>
    <row r="60" spans="1:7" s="13" customFormat="1" ht="12" customHeight="1">
      <c r="A60" s="44">
        <v>1</v>
      </c>
      <c r="B60" s="45" t="s">
        <v>43</v>
      </c>
      <c r="C60" s="45" t="s">
        <v>94</v>
      </c>
      <c r="D60" s="48">
        <v>0</v>
      </c>
      <c r="E60" s="12">
        <v>1</v>
      </c>
      <c r="F60" s="11" t="s">
        <v>44</v>
      </c>
      <c r="G60" s="12">
        <f>D60*E60</f>
        <v>0</v>
      </c>
    </row>
    <row r="61" spans="1:7" s="26" customFormat="1" ht="15" customHeight="1" thickBot="1">
      <c r="A61" s="40" t="s">
        <v>40</v>
      </c>
      <c r="G61" s="27">
        <f>SUM(G60:G60)</f>
        <v>0</v>
      </c>
    </row>
    <row r="62" spans="1:7" ht="12.75" thickTop="1">
      <c r="A62" s="8"/>
      <c r="B62" s="8"/>
      <c r="C62" s="8"/>
      <c r="D62" s="8"/>
      <c r="E62" s="8"/>
      <c r="F62" s="8"/>
      <c r="G62" s="9"/>
    </row>
    <row r="63" ht="12.75">
      <c r="A63" s="24" t="s">
        <v>52</v>
      </c>
    </row>
    <row r="64" ht="12.75">
      <c r="A64" s="24" t="s">
        <v>101</v>
      </c>
    </row>
  </sheetData>
  <sheetProtection/>
  <mergeCells count="3">
    <mergeCell ref="A1:G1"/>
    <mergeCell ref="A29:G29"/>
    <mergeCell ref="A58:G58"/>
  </mergeCells>
  <printOptions/>
  <pageMargins left="0.7" right="0.7" top="0.787401575" bottom="0.787401575" header="0.3" footer="0.3"/>
  <pageSetup horizontalDpi="600" verticalDpi="600" orientation="portrait" paperSize="9" r:id="rId1"/>
  <headerFooter alignWithMargins="0">
    <oddFooter>&amp;CStrana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Podlipný Miroslav</dc:creator>
  <cp:keywords/>
  <dc:description/>
  <cp:lastModifiedBy>Uživatel</cp:lastModifiedBy>
  <cp:lastPrinted>2015-05-11T10:56:15Z</cp:lastPrinted>
  <dcterms:created xsi:type="dcterms:W3CDTF">2014-02-26T12:06:44Z</dcterms:created>
  <dcterms:modified xsi:type="dcterms:W3CDTF">2015-05-11T11:24:09Z</dcterms:modified>
  <cp:category/>
  <cp:version/>
  <cp:contentType/>
  <cp:contentStatus/>
</cp:coreProperties>
</file>