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8515" windowHeight="1204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list'!$F$4</definedName>
    <definedName name="MJ">'Krycí list'!$G$4</definedName>
    <definedName name="Mont">'Rekapitulace'!$H$20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'Položky'!$A$1:$K$304</definedName>
    <definedName name="_xlnm.Print_Area" localSheetId="1">'Rekapitulace'!$A$1:$I$28</definedName>
    <definedName name="PocetMJ">'Krycí list'!$G$7</definedName>
    <definedName name="Poznamka">'Krycí list'!$B$37</definedName>
    <definedName name="Projektant">'Krycí list'!$C$7</definedName>
    <definedName name="PSV">'Rekapitulace'!$F$20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<sst xmlns="http://schemas.openxmlformats.org/spreadsheetml/2006/main" count="697" uniqueCount="517">
  <si>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</si>
  <si>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</si>
  <si>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</si>
  <si>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</si>
  <si>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</si>
  <si>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</si>
  <si>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</si>
  <si>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</si>
  <si>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</si>
  <si>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</si>
  <si>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</si>
  <si>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</si>
  <si>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</si>
  <si>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</si>
  <si>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</si>
  <si>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</si>
  <si>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</si>
  <si>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</si>
  <si>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</si>
  <si>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</si>
  <si>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</si>
  <si>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</si>
  <si>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</si>
  <si>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</si>
  <si>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</si>
  <si>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</si>
  <si>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</si>
  <si>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</si>
  <si>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</si>
  <si>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</si>
  <si>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</si>
  <si>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</si>
  <si>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</si>
  <si>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</si>
  <si>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</si>
  <si>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</si>
  <si>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</si>
  <si>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</si>
  <si>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</si>
  <si>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</si>
  <si>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</si>
  <si>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</si>
  <si>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</si>
  <si>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</si>
  <si>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</si>
  <si>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</si>
  <si>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</si>
  <si>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</si>
  <si>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</si>
  <si>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</si>
  <si>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</si>
  <si>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</si>
  <si>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</si>
  <si>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</si>
  <si>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</si>
  <si>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</si>
  <si>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</si>
  <si>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</si>
  <si>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</si>
  <si>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</si>
  <si>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</si>
  <si>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</si>
  <si>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</si>
  <si>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</si>
  <si>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</si>
  <si>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</si>
  <si>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</si>
  <si>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</si>
  <si>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</si>
  <si>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</si>
  <si>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</si>
  <si>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</si>
  <si>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ks</t>
  </si>
  <si>
    <t>Celkem za</t>
  </si>
  <si>
    <t>Chodník Štítary - 2. etapa</t>
  </si>
  <si>
    <t>Chodník a lávka</t>
  </si>
  <si>
    <t>184 10-2111.R00</t>
  </si>
  <si>
    <t>Výsadba dřevin s balem D do 20 cm, v rovině</t>
  </si>
  <si>
    <t>kus</t>
  </si>
  <si>
    <t>184 20-2111.R00</t>
  </si>
  <si>
    <t>Ukotvení dřeviny kůly D do 10 cm, dl. do 2 m</t>
  </si>
  <si>
    <t>184 10-3813.R00</t>
  </si>
  <si>
    <t>Výsadba keře, vzdál. zářezů do 1 m, na svahu 1:1</t>
  </si>
  <si>
    <t>m2</t>
  </si>
  <si>
    <t>183 10-1115.R00</t>
  </si>
  <si>
    <t>Hloub. jamek bez výměny půdy do 0,4 m3, svah 1:5</t>
  </si>
  <si>
    <t>183 10-5111.R00</t>
  </si>
  <si>
    <t>Hloub. jamek bez výměny půdy do 0,01 m3, svah 1:1</t>
  </si>
  <si>
    <t>112 10-1112.R00</t>
  </si>
  <si>
    <t>Kácení stromů listnatých průměru 30 cm, svah 1:5</t>
  </si>
  <si>
    <t>;trnovník akát</t>
  </si>
  <si>
    <t>112 10-1113.R00</t>
  </si>
  <si>
    <t>Kácení stromů listnatých průměru 40 cm, svah 1:5</t>
  </si>
  <si>
    <t>;bříza bělokorá</t>
  </si>
  <si>
    <t>112 10-1114.R00</t>
  </si>
  <si>
    <t>Kácení stromů listnatých průměru 50 cm, svah 1:5</t>
  </si>
  <si>
    <t xml:space="preserve">;bříza bělokorá </t>
  </si>
  <si>
    <t>;jasan úzkolistý</t>
  </si>
  <si>
    <t>112 20-1122.R00</t>
  </si>
  <si>
    <t>Odstranění pařezů o průměru do 30 cm, svah 1:2</t>
  </si>
  <si>
    <t>112 20-1123.R00</t>
  </si>
  <si>
    <t>Odstranění pařezů o průměru do 40 cm, svah 1:2</t>
  </si>
  <si>
    <t>112 20-1124.R00</t>
  </si>
  <si>
    <t>Odstranění pařezů o průměru do 50 cm, svah 1:2</t>
  </si>
  <si>
    <t>112 20-3227.R00</t>
  </si>
  <si>
    <t>Odstranění pařezů, ztíž. pod.,D do 80 cm, svah 1:2</t>
  </si>
  <si>
    <t>;v m ístě základového prahu lávky</t>
  </si>
  <si>
    <t>026-56049</t>
  </si>
  <si>
    <t>Lípa malolistá - Tilia cordata OK 20-25 cm, bal</t>
  </si>
  <si>
    <t>026-54935</t>
  </si>
  <si>
    <t>Tavolník - Spiraea vanhouti  50-60 cm</t>
  </si>
  <si>
    <t>113 10-6121.R00</t>
  </si>
  <si>
    <t>Rozebrání dlažeb z betonových dlaždic na sucho</t>
  </si>
  <si>
    <t>;stávající chodník pod živičným povrchem šířky 1,0m</t>
  </si>
  <si>
    <t>(8,3+14,3+7+5,9+11,1+8,6+8,2+15,3+15,4+9,2+10,7+5,2+10,5+9,3+10,6+8,2)</t>
  </si>
  <si>
    <t>113 10-7111.R00</t>
  </si>
  <si>
    <t>Odstranění podkladu pl. 200 m2,kam.těžené tl.10 cm</t>
  </si>
  <si>
    <t>113 10-7141.R00</t>
  </si>
  <si>
    <t>Odstranění krytu pl. do 200 m2, živice tl. 5 cm</t>
  </si>
  <si>
    <t>113 20-2111.R00</t>
  </si>
  <si>
    <t>Vytrhání obrub z krajníků nebo obrubníků stojatých</t>
  </si>
  <si>
    <t>m</t>
  </si>
  <si>
    <t>;stávající chodník v ulici Za Školou pro snížení výšky obrubníku na pře</t>
  </si>
  <si>
    <t>113 20-3111.R00</t>
  </si>
  <si>
    <t>Vytrhání obrub z dlažebních kostek</t>
  </si>
  <si>
    <t>122 20-1101.R00</t>
  </si>
  <si>
    <t>Odkopávky nezapažené v hor. 3 do 100 m3</t>
  </si>
  <si>
    <t>m3</t>
  </si>
  <si>
    <t>;chodník</t>
  </si>
  <si>
    <t>(3,3+3,9+1,2+4,3+1,5+3,4+10,5+9,2+10,2+5+10,9)*0,12</t>
  </si>
  <si>
    <t>(9,1+31,2+8,7+8,8+11,3+6,1+7,1+14,5+11,8+13,5)*0,12</t>
  </si>
  <si>
    <t>(16,4+1,5+15,8+27,3+8,3)*0,12</t>
  </si>
  <si>
    <t>;odkopání svahu</t>
  </si>
  <si>
    <t>(3,3+3,9+1,2+4,3+1,5+3,4+10,5+9,2+10,2)*(0,5*0,6)/2</t>
  </si>
  <si>
    <t>(5+10,9+9,1+31,2+8,7+8,8)*(0,5*0,8)/2</t>
  </si>
  <si>
    <t>(11,3+6,1+7,1+14,5+11,8)*(0,5*0,9)/2</t>
  </si>
  <si>
    <t>;odkopání zeminy základového prahu lávky</t>
  </si>
  <si>
    <t>1,9*2,5*1,9</t>
  </si>
  <si>
    <t>;úprava chodníku v ulici Za Školou</t>
  </si>
  <si>
    <t>5,0*1,8*0,25</t>
  </si>
  <si>
    <t>122 20-1109.R00</t>
  </si>
  <si>
    <t>Příplatek za lepivost - odkopávky v hor. 3</t>
  </si>
  <si>
    <t>131 20-1111.R00</t>
  </si>
  <si>
    <t>Hloubení nezapaž. jam hor.3 do 100 m3, STROJNĚ</t>
  </si>
  <si>
    <t>;výkop jámy pro sedimentační jímku</t>
  </si>
  <si>
    <t>(2,5+0,2*2)*(1,0+0,2*2)*2,5</t>
  </si>
  <si>
    <t>132 20-1109.R00</t>
  </si>
  <si>
    <t>Příplatek za lepivost - hloubení rýh 60 cm v hor.3</t>
  </si>
  <si>
    <t>132 20-1111.R00</t>
  </si>
  <si>
    <t>Hloubení rýh š.do 60 cm v hor.3 do 100 m3, STROJNĚ</t>
  </si>
  <si>
    <t>;základový pás opěrné stěny</t>
  </si>
  <si>
    <t>(7,1+2,86+0,5+8,3+14,6+2,42+0,5+4,07+5,9)*0,52*0,5</t>
  </si>
  <si>
    <t>(11,07+8,58+8,17+0,5+15,8)*0,52*0,5</t>
  </si>
  <si>
    <t>;výkop rýhy pro dešťovou kanalizaci</t>
  </si>
  <si>
    <t>(0,5*0,85)*(0,5+17,64+9,6+2,9+0,9+9,7+9,3+10,8+0,9+6,05+19,1)</t>
  </si>
  <si>
    <t>(0,5*0,85)*(23,3+10,1+0,9+6,5+8,2+0,5+1,9)</t>
  </si>
  <si>
    <t>113 10-6231.R00</t>
  </si>
  <si>
    <t>Rozebrání dlažeb ze zámkové dlažby v kamenivu</t>
  </si>
  <si>
    <t xml:space="preserve">;úprava stávajícího chodníku v ulici Za Školou </t>
  </si>
  <si>
    <t>5*1,85</t>
  </si>
  <si>
    <t>171 10-1101.R00</t>
  </si>
  <si>
    <t>Uložení sypaniny do násypů zhutněných na 95% PS</t>
  </si>
  <si>
    <t>;úprava svahů za opěrnou stěnou</t>
  </si>
  <si>
    <t>(7,1+2,86+0,5+8,3+14,3+2,42)*(0,8*0,8)/2</t>
  </si>
  <si>
    <t>(0,5+4,07+5,9+11,07+8,58+8,17+0,5+15,8)*(0,6*0,7)/2</t>
  </si>
  <si>
    <t>174 10-1101.R00</t>
  </si>
  <si>
    <t>Zásyp jam, rýh, šachet se zhutněním</t>
  </si>
  <si>
    <t>;zásyp rýhy dešťové kanalizace</t>
  </si>
  <si>
    <t>(0,85-0,2)*0,5*(0,5+17,64+9,6+2,9+0,9+9,7+9,3+10,8+0,9+6,05+19,1+22,3)</t>
  </si>
  <si>
    <t>(0,85-0,2)*0,5*(10,1+0,9+6,5+8,2+0,5+1,9)</t>
  </si>
  <si>
    <t>174 20-1201.R00</t>
  </si>
  <si>
    <t>Zásyp jam po pařezech D 30 cm</t>
  </si>
  <si>
    <t>174 20-1202.R00</t>
  </si>
  <si>
    <t>Zásyp jam po pařezech D 50 cm</t>
  </si>
  <si>
    <t>175 10-1201.R00</t>
  </si>
  <si>
    <t>Obsyp objektu bez prohození sypaniny</t>
  </si>
  <si>
    <t>;obsyp sedimentační jímky</t>
  </si>
  <si>
    <t>10,15-4,6</t>
  </si>
  <si>
    <t>175 10-1101.RT2</t>
  </si>
  <si>
    <t>Obsyp potrubí bez prohození sypaniny s dodáním štěrkopísku frakce 0 - 22 mm</t>
  </si>
  <si>
    <t>;obsyp potrubí dešťové kanalizace</t>
  </si>
  <si>
    <t>0,5*0,2*(0,5+17,64+9,6+2,9+0,9+9,7+9,3+10,8+0,9+6,05+19,1+22,3+10,1)</t>
  </si>
  <si>
    <t>0,5*0,2*(0,9+6,5+8,2+0,5+1,9)</t>
  </si>
  <si>
    <t>162 70-1105.R08</t>
  </si>
  <si>
    <t>Vodorovné přemístění výkopku z hor.1-4 do 10000 m kapacita 8 t</t>
  </si>
  <si>
    <t>75,146+82,4819</t>
  </si>
  <si>
    <t>10,15-5,55</t>
  </si>
  <si>
    <t>-22,82</t>
  </si>
  <si>
    <t>-44,78</t>
  </si>
  <si>
    <t>-10*0,75</t>
  </si>
  <si>
    <t>162 70-1109.R08</t>
  </si>
  <si>
    <t>Příplatek k vod. přemístění hor.1-4 za další 1 km kapacita 8 t</t>
  </si>
  <si>
    <t>87,128*10</t>
  </si>
  <si>
    <t>162 30-1401.R00</t>
  </si>
  <si>
    <t>Vod.přemístění větví listnatých, D 30cm  do 5000 m</t>
  </si>
  <si>
    <t>162 30-1411.R00</t>
  </si>
  <si>
    <t>Vod.přemístění kmenů listnatých, D 30cm  do 5000 m</t>
  </si>
  <si>
    <t>162 30-1412.R00</t>
  </si>
  <si>
    <t>Vod.přemístění kmenů listnatých, D 50cm  do 5000 m</t>
  </si>
  <si>
    <t>162 30-1421.R00</t>
  </si>
  <si>
    <t>Vodorovné přemístění pařezů  D 30 cm do 5000 m</t>
  </si>
  <si>
    <t>162 30-1422.R00</t>
  </si>
  <si>
    <t>Vodorovné přemístění pařezů  D 50 cm do 5000 m</t>
  </si>
  <si>
    <t>162 30-1424.R00</t>
  </si>
  <si>
    <t>Vodorovné přemístění pařezů  D 90 cm do 5000 m</t>
  </si>
  <si>
    <t>162 30-1902.R00</t>
  </si>
  <si>
    <t>Příplatek za dalších 5000m - větve listnaté D 50cm</t>
  </si>
  <si>
    <t>162 30-1911.R00</t>
  </si>
  <si>
    <t>Příplatek za dalších 5000m - kmeny listnaté D 30cm</t>
  </si>
  <si>
    <t>162 30-1912.R00</t>
  </si>
  <si>
    <t>Příplatek za dalších 5000m - kmeny listnaté D 50cm</t>
  </si>
  <si>
    <t>162 30-1921.R00</t>
  </si>
  <si>
    <t>Příplatek za dalších 5000m - pařezy D 30cm</t>
  </si>
  <si>
    <t>162 30-1922.R00</t>
  </si>
  <si>
    <t>Příplatek za dalších 5000m - pařezy D 50cm</t>
  </si>
  <si>
    <t>162 30-1924.R00</t>
  </si>
  <si>
    <t>Příplatek za dalších 5000m - pařezy D 90cm</t>
  </si>
  <si>
    <t>182 30-1121.R00</t>
  </si>
  <si>
    <t>Rozprostření ornice, svah, tl. do 10 cm, do 500 m2</t>
  </si>
  <si>
    <t>(8,3+14,3+7+5,9+11,1+8,6+8,2+15,8+15,4+9,2)*4</t>
  </si>
  <si>
    <t>(10,7+5,3+10,5+9,3+10,6+8,2)*3</t>
  </si>
  <si>
    <t>199 00-0002.R00</t>
  </si>
  <si>
    <t>Poplatek za skládku horniny 1- 4</t>
  </si>
  <si>
    <t>2</t>
  </si>
  <si>
    <t>Základy,zvláštní zakládání</t>
  </si>
  <si>
    <t>215 90-1101.R00</t>
  </si>
  <si>
    <t>Zhutnění podloží z hornin nesoudržných do 92% PS</t>
  </si>
  <si>
    <t>;zhutněný pláně chodníku</t>
  </si>
  <si>
    <t>2*(3,3+3,9+1,2+4,3+1,5+3,4+10,5+9,2+10,2+5+10,9+9,1+31,2+8,7+8,8)</t>
  </si>
  <si>
    <t>2*(11,3+6,1+7,1+14,5+11,8+13,8+16,4+1,8+15,8+27,3+8,3)</t>
  </si>
  <si>
    <t>229 94-2121.R00</t>
  </si>
  <si>
    <t>Trubkové mikropiloty z oc.11 523, manžet.D 80 mm</t>
  </si>
  <si>
    <t>7,5*3</t>
  </si>
  <si>
    <t>264 31-1112.R00</t>
  </si>
  <si>
    <t>Vrty pro piloty nezap.do 380 mm hl.nad 5 m hor.3</t>
  </si>
  <si>
    <t>281 60-4111.R00</t>
  </si>
  <si>
    <t>Injektáž aktiv.směsmi nízkotl.vzestupné do 0,6 MPa</t>
  </si>
  <si>
    <t>h</t>
  </si>
  <si>
    <t>282 60-1112.R00</t>
  </si>
  <si>
    <t>Injektování vrtu vysokotl. vzestupné tlak do 2 MPa</t>
  </si>
  <si>
    <t>229 94-6111.R00</t>
  </si>
  <si>
    <t>Hlavy mikropilot tlakových D do 80 mm</t>
  </si>
  <si>
    <t>273 32-1211.R00</t>
  </si>
  <si>
    <t>Železobeton základových desek C 12/15 (B 12,5)</t>
  </si>
  <si>
    <t>;základová deska pro sedimentační jímku</t>
  </si>
  <si>
    <t>2,9*1,4*0,15</t>
  </si>
  <si>
    <t>273 36-1921.RT3</t>
  </si>
  <si>
    <t>Výztuž základových desek ze svařovaných sítí svařovanou sítí - drát 5,0  oka 150/150</t>
  </si>
  <si>
    <t>t</t>
  </si>
  <si>
    <t>2,9*1,4*0,005</t>
  </si>
  <si>
    <t>3</t>
  </si>
  <si>
    <t>Svislé a kompletní konstrukce</t>
  </si>
  <si>
    <t>311 11-2030.RT3</t>
  </si>
  <si>
    <t>Uložení tvárnic ztraceného bednění, tl. 30 cm zalití tvárnic betonem C 20/25</t>
  </si>
  <si>
    <t>0,22*(7,1+2,86+0,5+8,,3+14,3+2,42+0,5+4,07+5,9)</t>
  </si>
  <si>
    <t>0,22*(11,07+8,85+8,17+0,5+15,8)</t>
  </si>
  <si>
    <t>311 32-1822.R00</t>
  </si>
  <si>
    <t>Železobeton nadzákladových zdí pohledový C 16/20</t>
  </si>
  <si>
    <t>2*0,6*2,27</t>
  </si>
  <si>
    <t>1,0*2,05*0,65</t>
  </si>
  <si>
    <t>311 35-1805.R00</t>
  </si>
  <si>
    <t>Bednění nadzákl.zdí pohled.hl.oboustranné-zřízení</t>
  </si>
  <si>
    <t>(0,6*2,0)*2,27*2</t>
  </si>
  <si>
    <t>2,05*0,65*2</t>
  </si>
  <si>
    <t>311 35-1806.R00</t>
  </si>
  <si>
    <t>Bednění nadzákladových zdí oboustranné-odstranění</t>
  </si>
  <si>
    <t>311 36-1721.R00</t>
  </si>
  <si>
    <t>Výztuž nadzákladových zdí z ocel 10425 (BSt 500 S)</t>
  </si>
  <si>
    <t>;výztuž základového prahu</t>
  </si>
  <si>
    <t>4,0565*0,12</t>
  </si>
  <si>
    <t>;výztuž opěrné stěny</t>
  </si>
  <si>
    <t>90,07*0,002</t>
  </si>
  <si>
    <t>317 94-1125.R00</t>
  </si>
  <si>
    <t>Osazení ocelových válcovaných nosníků č.22 a vyšší</t>
  </si>
  <si>
    <t>;I 300</t>
  </si>
  <si>
    <t>54,2*7,467*3*0,001</t>
  </si>
  <si>
    <t>329 22-2311.R00</t>
  </si>
  <si>
    <t>Zdění obkl. zdiva ostatního kvádrového do 0,2 m3</t>
  </si>
  <si>
    <t>2,1*2,2*0,2</t>
  </si>
  <si>
    <t>348 17-1111.R00</t>
  </si>
  <si>
    <t>Osazení ocelového zábradlí na mostě do 100 kg/m</t>
  </si>
  <si>
    <t>7,5+2,15</t>
  </si>
  <si>
    <t>348 17-9999</t>
  </si>
  <si>
    <t>dodávka zábradlí lávky ochrana proti kotozi žárovým zinkováním</t>
  </si>
  <si>
    <t>kg</t>
  </si>
  <si>
    <t>9,65*15</t>
  </si>
  <si>
    <t>134-80840</t>
  </si>
  <si>
    <t>Tyč průřezu I 300, hrubé, jakost oceli 11373</t>
  </si>
  <si>
    <t>T</t>
  </si>
  <si>
    <t>348 92-2321.R00</t>
  </si>
  <si>
    <t>Zdivo plotové tl.30cm z tvar.jednostr.štíp.přírod.</t>
  </si>
  <si>
    <t>90*0,82</t>
  </si>
  <si>
    <t>348 92-4231.R00</t>
  </si>
  <si>
    <t>Stříška plotová pro zeď tl.30cm z tvar.hlad.přír.</t>
  </si>
  <si>
    <t>4</t>
  </si>
  <si>
    <t>Vodorovné konstrukce</t>
  </si>
  <si>
    <t>451 31-1821.R00</t>
  </si>
  <si>
    <t>Podklad pod dlažbu z betonu V4 T0 B 30, do 15 cm</t>
  </si>
  <si>
    <t>421 95-2211.R00</t>
  </si>
  <si>
    <t>Podlaha lávky ze dřeva tvrdého - z fošen</t>
  </si>
  <si>
    <t>7,65*2,0*0,04</t>
  </si>
  <si>
    <t>5</t>
  </si>
  <si>
    <t>Komunikace</t>
  </si>
  <si>
    <t>564 23-1111.R00</t>
  </si>
  <si>
    <t>Podklad ze štěrkopísku po zhutnění tloušťky 10 cm</t>
  </si>
  <si>
    <t>510,8</t>
  </si>
  <si>
    <t>5*1,8</t>
  </si>
  <si>
    <t>567 21-1208.R00</t>
  </si>
  <si>
    <t>Podklad z prostého betonu tř. II  tloušťky 8 cm</t>
  </si>
  <si>
    <t>596 21-5021.R00</t>
  </si>
  <si>
    <t>Kladení zámkové dlažby tl. 6 cm do drtě tl. 4 cm</t>
  </si>
  <si>
    <t>592-45020</t>
  </si>
  <si>
    <t>Dlažba zámková H-PROFIL 20x16,5x6 cm přírodní</t>
  </si>
  <si>
    <t>(519,8-10)*1,025</t>
  </si>
  <si>
    <t>592-45267</t>
  </si>
  <si>
    <t>Dlažba červená pro nevidomé 20x10x6</t>
  </si>
  <si>
    <t>2,5*4</t>
  </si>
  <si>
    <t>8</t>
  </si>
  <si>
    <t>Trubní vedení</t>
  </si>
  <si>
    <t>899 10-1111.R00</t>
  </si>
  <si>
    <t>Osazení poklopu s rámem do 50 kg</t>
  </si>
  <si>
    <t>877 35-3121.RT8</t>
  </si>
  <si>
    <t>Montáž tvarovek odboč. plast. gum. kroužek DN 200 včetně dodávky odbočky PVC 200/160 mm</t>
  </si>
  <si>
    <t>895 94-1311.R00</t>
  </si>
  <si>
    <t>Zřízení vpusti uliční z dílců typ UVB - 50</t>
  </si>
  <si>
    <t>386 94-1112.R00</t>
  </si>
  <si>
    <t>Montáž sedimentační jímky</t>
  </si>
  <si>
    <t>8-1</t>
  </si>
  <si>
    <t>Plastová sedimentační jímka tříkomorová s poklopem se dvěma vstupy</t>
  </si>
  <si>
    <t>919 44-1211.R00</t>
  </si>
  <si>
    <t>Čelo propustku z lom. kamene</t>
  </si>
  <si>
    <t>552-43085</t>
  </si>
  <si>
    <t>Vpusť chodníková boční litina  C250/600</t>
  </si>
  <si>
    <t>592-24308</t>
  </si>
  <si>
    <t>Skruž horní TBV-Q 5c/225 betonová</t>
  </si>
  <si>
    <t>592-24306</t>
  </si>
  <si>
    <t>Skruž středová TBV-Q 6d/600 betonová</t>
  </si>
  <si>
    <t>592-24314</t>
  </si>
  <si>
    <t>Skruž středová s otvorem DN 450/150 TBV</t>
  </si>
  <si>
    <t>592-24322</t>
  </si>
  <si>
    <t>Díl spodní uliční vpusti TBVs odkalištěm</t>
  </si>
  <si>
    <t>871 35-3121.RT2</t>
  </si>
  <si>
    <t>Montáž trub z plastu, gumový kroužek, DN 200 včetně dodávky trub PVC hrdlových 200x4,9x5000</t>
  </si>
  <si>
    <t>30,66+29,8+60,8+17,2</t>
  </si>
  <si>
    <t>0,9*2</t>
  </si>
  <si>
    <t>91</t>
  </si>
  <si>
    <t>Doplňující práce na komunikaci</t>
  </si>
  <si>
    <t>916 56-1111.RT4</t>
  </si>
  <si>
    <t>Osazení záhon.obrubníků do lože z B 12,5 s opěrou včetně obrubníku ABO 4 - 5    50/5/25</t>
  </si>
  <si>
    <t>15,4+9,3+10,9+5,3+10,5+9,3+10,5+8,2+0,9+4,2+5,6+2,4+2</t>
  </si>
  <si>
    <t>7,1+15,5+27,2+27,4+10,2+2,5+9,7+1,5+5,2+7,8+2,2+2</t>
  </si>
  <si>
    <t>917 76-2111.RT7</t>
  </si>
  <si>
    <t>Osazení ležat. obrub. bet. s opěrou, lože z B 12,5 včetně obrubníku ABO 2 - 15 100/15/25</t>
  </si>
  <si>
    <t>3,3+5,5+5,7+2+8,5+10,4+9,1+9,9+4,7+10,4+9,3+31,3+8,8+9</t>
  </si>
  <si>
    <t>11,6+6,3+7,3+14,6+11,9+8,7+8,2+13,7+11,5</t>
  </si>
  <si>
    <t>919 73-5113.R00</t>
  </si>
  <si>
    <t>Řezání stávajícího živičného krytu tl. 10 - 15 cm</t>
  </si>
  <si>
    <t>157,8+12,3</t>
  </si>
  <si>
    <t>914 00-1111.R00</t>
  </si>
  <si>
    <t>Osaz sloupků, montáž svislých dopr.značek</t>
  </si>
  <si>
    <t xml:space="preserve">;sloupky </t>
  </si>
  <si>
    <t>;dopravní značky</t>
  </si>
  <si>
    <t>914 99-1001.R00</t>
  </si>
  <si>
    <t>Montáž dočasné značky včetně stojanu</t>
  </si>
  <si>
    <t>;dopravní zančení po dobu výstavby</t>
  </si>
  <si>
    <t>914 99-2001.R00</t>
  </si>
  <si>
    <t>Nájem dopravní značky včetně stojanu</t>
  </si>
  <si>
    <t>ks/den</t>
  </si>
  <si>
    <t>40*60</t>
  </si>
  <si>
    <t>914 99-2005.R00</t>
  </si>
  <si>
    <t>Nájem dočasné světelné signal. (semafor)vč.baterie</t>
  </si>
  <si>
    <t>2*60</t>
  </si>
  <si>
    <t>915 70-1111.R00</t>
  </si>
  <si>
    <t>Zřízení vodorovného značení z nátěr.hmot tl.do 3mm</t>
  </si>
  <si>
    <t>3,5*2</t>
  </si>
  <si>
    <t>915 79-1112.R00</t>
  </si>
  <si>
    <t>Předznačení pro značení stopčáry, zebry, nápisů</t>
  </si>
  <si>
    <t>7*3</t>
  </si>
  <si>
    <t>6,1*2</t>
  </si>
  <si>
    <t>915 72-1112.R00</t>
  </si>
  <si>
    <t>Vodorovné značení silnovrstvé stopčar,zeber atd.</t>
  </si>
  <si>
    <t>911 33-9111.R00</t>
  </si>
  <si>
    <t>Příplatek za osazení a montáž druhé pásnice</t>
  </si>
  <si>
    <t>;za zábradelní nástavec</t>
  </si>
  <si>
    <t>4,9</t>
  </si>
  <si>
    <t>911 33-1113.RA0</t>
  </si>
  <si>
    <t>Svodidlo silniční NH4 jednostranné zadržení H2</t>
  </si>
  <si>
    <t>911 33-1211.RA0</t>
  </si>
  <si>
    <t>Náběh dlouhý,silniční NH4 jednostr.,zadržení N2</t>
  </si>
  <si>
    <t>404-45105.A</t>
  </si>
  <si>
    <t>Značka dopr inf IP 6, fól 1, EG 7letá</t>
  </si>
  <si>
    <t>592-17200</t>
  </si>
  <si>
    <t>zábradelní nástavec pro ocelové svodidlo</t>
  </si>
  <si>
    <t>404-45115.A</t>
  </si>
  <si>
    <t>Značka dopr V 7 fól 1, EG 7letá</t>
  </si>
  <si>
    <t>93</t>
  </si>
  <si>
    <t>Dokončovací práce inž.staveb</t>
  </si>
  <si>
    <t>936 17-2111.R00</t>
  </si>
  <si>
    <t>Osazení doplňkových ocel. konstrukcí do 20 kg včetně dodávky</t>
  </si>
  <si>
    <t>;kotevní prvky ocelových nosníků I300</t>
  </si>
  <si>
    <t>6*3</t>
  </si>
  <si>
    <t>96</t>
  </si>
  <si>
    <t>Bourání konstrukcí</t>
  </si>
  <si>
    <t>966 00-5111.R00</t>
  </si>
  <si>
    <t>Rozebrání silnič. zábradlí, sloupky s bet. patkami</t>
  </si>
  <si>
    <t>;zábradléí mostu</t>
  </si>
  <si>
    <t>9,2</t>
  </si>
  <si>
    <t>966 00-6211.R00</t>
  </si>
  <si>
    <t>Odstranění doprav. značek ze sloupů nebo konzolí</t>
  </si>
  <si>
    <t>962 05-1111.R00</t>
  </si>
  <si>
    <t>Bourání mostních zdí a pilířů železobetonových</t>
  </si>
  <si>
    <t>;odstranění části zhlaví atiky mostu</t>
  </si>
  <si>
    <t>4,3*1,05*0,25</t>
  </si>
  <si>
    <t>97</t>
  </si>
  <si>
    <t>Prorážení otvorů</t>
  </si>
  <si>
    <t>979 08-2213.R00</t>
  </si>
  <si>
    <t>Vodorovná doprava suti po suchu do 1 km</t>
  </si>
  <si>
    <t>3,063+83,442</t>
  </si>
  <si>
    <t>979 08-2219.R00</t>
  </si>
  <si>
    <t>Příplatek za dopravu suti po suchu za další 1 km</t>
  </si>
  <si>
    <t>86,505*19</t>
  </si>
  <si>
    <t>979 99-0113.R00</t>
  </si>
  <si>
    <t>Poplatek za skládku suti - obalovaný asfalt</t>
  </si>
  <si>
    <t>15,46</t>
  </si>
  <si>
    <t>979 99-0102.R00</t>
  </si>
  <si>
    <t>Poplatek za skládku suti</t>
  </si>
  <si>
    <t>;živice</t>
  </si>
  <si>
    <t>-15,46</t>
  </si>
  <si>
    <t>;dlažba pro zpětné použití</t>
  </si>
  <si>
    <t>-2,08</t>
  </si>
  <si>
    <t>99</t>
  </si>
  <si>
    <t>Staveništní přesun hmot</t>
  </si>
  <si>
    <t>998 22-3011.R00</t>
  </si>
  <si>
    <t>Přesun hmot, pozemní komunikace, kryt dlážděný</t>
  </si>
  <si>
    <t>21,169+3,842+47,272+201,59+318,1+9,69+93,51</t>
  </si>
  <si>
    <t>M21</t>
  </si>
  <si>
    <t>Elektromontáže</t>
  </si>
  <si>
    <t>210 10-0251.R00</t>
  </si>
  <si>
    <t>Ukončení celoplast. kabelů zákl./pás.do 4x10 mm2</t>
  </si>
  <si>
    <t>4*2</t>
  </si>
  <si>
    <t>210 10-0252.R00</t>
  </si>
  <si>
    <t>Ukončení celoplast. kabelů zákl./pás.do 4x25 mm2</t>
  </si>
  <si>
    <t>21010-1228</t>
  </si>
  <si>
    <t>Proppojení kabelů celoplastových spojkou do 1kV</t>
  </si>
  <si>
    <t>354360210</t>
  </si>
  <si>
    <t>Spojka kabelová smršťovaná přímá do 1kV 4x 6-25</t>
  </si>
  <si>
    <t>21010-3332</t>
  </si>
  <si>
    <t>Odpojení celoplastových kabelů do 4x25 mm2</t>
  </si>
  <si>
    <t>21010-3331</t>
  </si>
  <si>
    <t>Odpojení celoplastových kabelů do 4x10mm2</t>
  </si>
  <si>
    <t>7*2</t>
  </si>
  <si>
    <t>21010-4551</t>
  </si>
  <si>
    <t>Demontáž stožárů svítidel</t>
  </si>
  <si>
    <t>21010-4552</t>
  </si>
  <si>
    <t>Demontáž svítidel z tlakového hliníku</t>
  </si>
  <si>
    <t>21020-2013</t>
  </si>
  <si>
    <t>Montáž svítidel na výložník</t>
  </si>
  <si>
    <t>210 20-4011.RS2</t>
  </si>
  <si>
    <t>Stožár osvětlovací ocelový délky do 12 m včetně nákladů na autojeřáb</t>
  </si>
  <si>
    <t>316-72160.A</t>
  </si>
  <si>
    <t>Stožár stupňovitý St 1050/60 h=5,0 m horní D60 mm</t>
  </si>
  <si>
    <t>316-72166.A</t>
  </si>
  <si>
    <t>Stožár stupňovitý St 2460/76 h=6,0 m horní D76 mm</t>
  </si>
  <si>
    <t>316-77724</t>
  </si>
  <si>
    <t>Výložník C - 1 R260  typ V 11C - 60</t>
  </si>
  <si>
    <t>316-77734</t>
  </si>
  <si>
    <t>Výložník C - 1 R315  typ V 31C - 60</t>
  </si>
  <si>
    <t>348-41221</t>
  </si>
  <si>
    <t>Svítidlo přechodové,1x150W,</t>
  </si>
  <si>
    <t>348-44410</t>
  </si>
  <si>
    <t>Svítidlo venkovní výbojkové ramínkové</t>
  </si>
  <si>
    <t>210 22-0022.RT1</t>
  </si>
  <si>
    <t>Vedení uzemňovací v zemi FeZn, D 8 - 10 mm včetně drátu FeZn 10 mm</t>
  </si>
  <si>
    <t>1,9+14,1+3,7+6,7+5,3+10,5+9,9+15,3+13,8+8,3+8,7+11,2+5,9</t>
  </si>
  <si>
    <t>4,2+2,6+14,5+8,3+1,5+43,5</t>
  </si>
  <si>
    <t>5,5</t>
  </si>
  <si>
    <t>8*1,5</t>
  </si>
  <si>
    <t>210 22-0301.RT2</t>
  </si>
  <si>
    <t>Svorka hromosvodová do 2 šroubů /SS, SZ, SO/ včetně dodávky svorky SS</t>
  </si>
  <si>
    <t>210 22-0302.RT6</t>
  </si>
  <si>
    <t>Svorka hromosvodová nad 2 šrouby /ST, SJ, SR, atd/ včetně dodávky svorky SP1</t>
  </si>
  <si>
    <t>210 80-0006.R00</t>
  </si>
  <si>
    <t>Vodič CYKY 1750V 3x1,5mm2</t>
  </si>
  <si>
    <t>(5+1,5)*6</t>
  </si>
  <si>
    <t>(6+1,5)*2</t>
  </si>
  <si>
    <t>341-11031</t>
  </si>
  <si>
    <t>Kabel silový s Cu jádrem 750 V CYKY 3x1,5 mm2</t>
  </si>
  <si>
    <t>54*1,1</t>
  </si>
  <si>
    <t>210 90-1061.RT3</t>
  </si>
  <si>
    <t>Kabel silový AYKY 1kV 3 x 25 mm2 volně uložený včetně dodávky kabelu AYKY 3x25</t>
  </si>
  <si>
    <t>000-1</t>
  </si>
  <si>
    <t>Výchozí revize</t>
  </si>
  <si>
    <t>kpl</t>
  </si>
  <si>
    <t>000-2</t>
  </si>
  <si>
    <t>Geodetické zaměření</t>
  </si>
  <si>
    <t>M46</t>
  </si>
  <si>
    <t>Zemní práce při montážích</t>
  </si>
  <si>
    <t>460 01-0022.RT2</t>
  </si>
  <si>
    <t>Vytýčení kabelové trasy podél silnice délka trasy do 500 m</t>
  </si>
  <si>
    <t>km</t>
  </si>
  <si>
    <t>460 05-0703.RT1</t>
  </si>
  <si>
    <t>Jáma do 2 m3 pro stožár veřejného osvětlení, hor.3 ruční výkop jámy</t>
  </si>
  <si>
    <t>0,5*0,5*0,9*8</t>
  </si>
  <si>
    <t>460 10-0001.RT1</t>
  </si>
  <si>
    <t>Pouzdrový základ 250x800 mm mimo osu trasy kompletní zhot.pouzdrového základu</t>
  </si>
  <si>
    <t>460 20-0143.RT2</t>
  </si>
  <si>
    <t>Výkop kabelové rýhy 35/60 cm  hor.3 ruční výkop rýhy</t>
  </si>
  <si>
    <t>207,4-12</t>
  </si>
  <si>
    <t>460 42-0021.RT1</t>
  </si>
  <si>
    <t>Zřízení kab.lože v rýze do 65 cm z písku 5 cm lože tloušťky 5 cm</t>
  </si>
  <si>
    <t>460 49-0012.RT1</t>
  </si>
  <si>
    <t>Fólie výstražná z PVC, šířka 33 cm fólie PVC šířka 33 cm</t>
  </si>
  <si>
    <t>460 57-0143.R00</t>
  </si>
  <si>
    <t>Zához rýhy 35/60 cm, hornina třídy 3, se zhutněním</t>
  </si>
  <si>
    <t>Mimořádně ztížené dopravní podmínky</t>
  </si>
  <si>
    <t>0,00</t>
  </si>
  <si>
    <t>Zařízení staveniště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</si>
</sst>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40" xfId="46" applyFont="1" applyFill="1" applyBorder="1" applyAlignment="1">
      <alignment horizontal="center"/>
      <protection/>
    </xf>
    <xf numFmtId="0" fontId="5" fillId="0" borderId="40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13" fillId="0" borderId="58" xfId="46" applyFont="1" applyFill="1" applyBorder="1">
      <alignment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8" fillId="0" borderId="62" xfId="46" applyNumberFormat="1" applyFont="1" applyFill="1" applyBorder="1">
      <alignment/>
      <protection/>
    </xf>
    <xf numFmtId="0" fontId="14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7" fontId="0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5" fillId="0" borderId="61" xfId="46" applyNumberFormat="1" applyFont="1" applyFill="1" applyBorder="1" applyAlignment="1">
      <alignment horizontal="right" wrapText="1"/>
      <protection/>
    </xf>
    <xf numFmtId="0" fontId="15" fillId="0" borderId="61" xfId="46" applyFont="1" applyFill="1" applyBorder="1" applyAlignment="1">
      <alignment horizontal="left" wrapText="1"/>
      <protection/>
    </xf>
    <xf numFmtId="0" fontId="15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14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6" fillId="0" borderId="63" xfId="46" applyNumberFormat="1" applyFont="1" applyFill="1" applyBorder="1">
      <alignment/>
      <protection/>
    </xf>
    <xf numFmtId="0" fontId="6" fillId="0" borderId="63" xfId="46" applyFont="1" applyFill="1" applyBorder="1">
      <alignment/>
      <protection/>
    </xf>
    <xf numFmtId="167" fontId="6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6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7" fillId="0" borderId="0" xfId="46" applyFont="1" applyBorder="1">
      <alignment/>
      <protection/>
    </xf>
    <xf numFmtId="3" fontId="17" fillId="0" borderId="0" xfId="46" applyNumberFormat="1" applyFont="1" applyBorder="1" applyAlignment="1">
      <alignment horizontal="right"/>
      <protection/>
    </xf>
    <xf numFmtId="4" fontId="17" fillId="0" borderId="0" xfId="46" applyNumberFormat="1" applyFont="1" applyBorder="1">
      <alignment/>
      <protection/>
    </xf>
    <xf numFmtId="0" fontId="16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5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3" fontId="15" fillId="0" borderId="17" xfId="46" applyNumberFormat="1" applyFont="1" applyFill="1" applyBorder="1" applyAlignment="1">
      <alignment horizontal="left" wrapText="1"/>
      <protection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75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74</v>
      </c>
      <c r="D6" s="11"/>
      <c r="E6" s="11"/>
      <c r="F6" s="19"/>
      <c r="G6" s="13"/>
    </row>
    <row r="7" spans="1:9" ht="12.75">
      <c r="A7" s="14" t="s">
        <v>8</v>
      </c>
      <c r="B7" s="16"/>
      <c r="C7" s="182"/>
      <c r="D7" s="183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2"/>
      <c r="D8" s="183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4"/>
      <c r="F11" s="185"/>
      <c r="G11" s="186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 t="str">
        <f>Rekapitulace!A25</f>
        <v>Mimořádně ztížené dopravní podmínky</v>
      </c>
      <c r="E14" s="45"/>
      <c r="F14" s="46"/>
      <c r="G14" s="43">
        <f>Rekapitulace!I25</f>
        <v>0</v>
      </c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 t="str">
        <f>Rekapitulace!A26</f>
        <v>Zařízení staveniště</v>
      </c>
      <c r="E15" s="47"/>
      <c r="F15" s="48"/>
      <c r="G15" s="43">
        <f>Rekapitulace!I26</f>
        <v>0</v>
      </c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/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/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f>C22</f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12.75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> Chodník Štítary - 2. etapa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> Chodník a lávka</v>
      </c>
      <c r="D2" s="76"/>
      <c r="E2" s="77"/>
      <c r="F2" s="76"/>
      <c r="G2" s="192"/>
      <c r="H2" s="192"/>
      <c r="I2" s="193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7" t="str">
        <f>Položky!B7</f>
        <v>1</v>
      </c>
      <c r="B7" s="85" t="str">
        <f>Položky!C7</f>
        <v>Zemní práce</v>
      </c>
      <c r="C7" s="86"/>
      <c r="D7" s="87"/>
      <c r="E7" s="178">
        <f>Položky!BC110</f>
        <v>0</v>
      </c>
      <c r="F7" s="179">
        <f>Položky!BD110</f>
        <v>0</v>
      </c>
      <c r="G7" s="179">
        <f>Položky!BE110</f>
        <v>0</v>
      </c>
      <c r="H7" s="179">
        <f>Položky!BF110</f>
        <v>0</v>
      </c>
      <c r="I7" s="180">
        <f>Položky!BG110</f>
        <v>0</v>
      </c>
    </row>
    <row r="8" spans="1:9" s="30" customFormat="1" ht="12.75">
      <c r="A8" s="177" t="str">
        <f>Položky!B111</f>
        <v>2</v>
      </c>
      <c r="B8" s="85" t="str">
        <f>Položky!C111</f>
        <v>Základy,zvláštní zakládání</v>
      </c>
      <c r="C8" s="86"/>
      <c r="D8" s="87"/>
      <c r="E8" s="178">
        <f>Položky!BC127</f>
        <v>0</v>
      </c>
      <c r="F8" s="179">
        <f>Položky!BD127</f>
        <v>0</v>
      </c>
      <c r="G8" s="179">
        <f>Položky!BE127</f>
        <v>0</v>
      </c>
      <c r="H8" s="179">
        <f>Položky!BF127</f>
        <v>0</v>
      </c>
      <c r="I8" s="180">
        <f>Položky!BG127</f>
        <v>0</v>
      </c>
    </row>
    <row r="9" spans="1:9" s="30" customFormat="1" ht="12.75">
      <c r="A9" s="177" t="str">
        <f>Položky!B128</f>
        <v>3</v>
      </c>
      <c r="B9" s="85" t="str">
        <f>Položky!C128</f>
        <v>Svislé a kompletní konstrukce</v>
      </c>
      <c r="C9" s="86"/>
      <c r="D9" s="87"/>
      <c r="E9" s="178">
        <f>Položky!BC157</f>
        <v>0</v>
      </c>
      <c r="F9" s="179">
        <f>Položky!BD157</f>
        <v>0</v>
      </c>
      <c r="G9" s="179">
        <f>Položky!BE157</f>
        <v>0</v>
      </c>
      <c r="H9" s="179">
        <f>Položky!BF157</f>
        <v>0</v>
      </c>
      <c r="I9" s="180">
        <f>Položky!BG157</f>
        <v>0</v>
      </c>
    </row>
    <row r="10" spans="1:9" s="30" customFormat="1" ht="12.75">
      <c r="A10" s="177" t="str">
        <f>Položky!B158</f>
        <v>4</v>
      </c>
      <c r="B10" s="85" t="str">
        <f>Položky!C158</f>
        <v>Vodorovné konstrukce</v>
      </c>
      <c r="C10" s="86"/>
      <c r="D10" s="87"/>
      <c r="E10" s="178">
        <f>Položky!BC162</f>
        <v>0</v>
      </c>
      <c r="F10" s="179">
        <f>Položky!BD162</f>
        <v>0</v>
      </c>
      <c r="G10" s="179">
        <f>Položky!BE162</f>
        <v>0</v>
      </c>
      <c r="H10" s="179">
        <f>Položky!BF162</f>
        <v>0</v>
      </c>
      <c r="I10" s="180">
        <f>Položky!BG162</f>
        <v>0</v>
      </c>
    </row>
    <row r="11" spans="1:9" s="30" customFormat="1" ht="12.75">
      <c r="A11" s="177" t="str">
        <f>Položky!B163</f>
        <v>5</v>
      </c>
      <c r="B11" s="85" t="str">
        <f>Položky!C163</f>
        <v>Komunikace</v>
      </c>
      <c r="C11" s="86"/>
      <c r="D11" s="87"/>
      <c r="E11" s="178">
        <f>Položky!BC173</f>
        <v>0</v>
      </c>
      <c r="F11" s="179">
        <f>Položky!BD173</f>
        <v>0</v>
      </c>
      <c r="G11" s="179">
        <f>Položky!BE173</f>
        <v>0</v>
      </c>
      <c r="H11" s="179">
        <f>Položky!BF173</f>
        <v>0</v>
      </c>
      <c r="I11" s="180">
        <f>Položky!BG173</f>
        <v>0</v>
      </c>
    </row>
    <row r="12" spans="1:9" s="30" customFormat="1" ht="12.75">
      <c r="A12" s="177" t="str">
        <f>Položky!B174</f>
        <v>8</v>
      </c>
      <c r="B12" s="85" t="str">
        <f>Položky!C174</f>
        <v>Trubní vedení</v>
      </c>
      <c r="C12" s="86"/>
      <c r="D12" s="87"/>
      <c r="E12" s="178">
        <f>Položky!BC189</f>
        <v>0</v>
      </c>
      <c r="F12" s="179">
        <f>Položky!BD189</f>
        <v>0</v>
      </c>
      <c r="G12" s="179">
        <f>Položky!BE189</f>
        <v>0</v>
      </c>
      <c r="H12" s="179">
        <f>Položky!BF189</f>
        <v>0</v>
      </c>
      <c r="I12" s="180">
        <f>Položky!BG189</f>
        <v>0</v>
      </c>
    </row>
    <row r="13" spans="1:9" s="30" customFormat="1" ht="12.75">
      <c r="A13" s="177" t="str">
        <f>Položky!B190</f>
        <v>91</v>
      </c>
      <c r="B13" s="85" t="str">
        <f>Položky!C190</f>
        <v>Doplňující práce na komunikaci</v>
      </c>
      <c r="C13" s="86"/>
      <c r="D13" s="87"/>
      <c r="E13" s="178">
        <f>Položky!BC226</f>
        <v>0</v>
      </c>
      <c r="F13" s="179">
        <f>Položky!BD226</f>
        <v>0</v>
      </c>
      <c r="G13" s="179">
        <f>Položky!BE226</f>
        <v>0</v>
      </c>
      <c r="H13" s="179">
        <f>Položky!BF226</f>
        <v>0</v>
      </c>
      <c r="I13" s="180">
        <f>Položky!BG226</f>
        <v>0</v>
      </c>
    </row>
    <row r="14" spans="1:9" s="30" customFormat="1" ht="12.75">
      <c r="A14" s="177" t="str">
        <f>Položky!B227</f>
        <v>93</v>
      </c>
      <c r="B14" s="85" t="str">
        <f>Položky!C227</f>
        <v>Dokončovací práce inž.staveb</v>
      </c>
      <c r="C14" s="86"/>
      <c r="D14" s="87"/>
      <c r="E14" s="178">
        <f>Položky!BC231</f>
        <v>0</v>
      </c>
      <c r="F14" s="179">
        <f>Položky!BD231</f>
        <v>0</v>
      </c>
      <c r="G14" s="179">
        <f>Položky!BE231</f>
        <v>0</v>
      </c>
      <c r="H14" s="179">
        <f>Položky!BF231</f>
        <v>0</v>
      </c>
      <c r="I14" s="180">
        <f>Položky!BG231</f>
        <v>0</v>
      </c>
    </row>
    <row r="15" spans="1:9" s="30" customFormat="1" ht="12.75">
      <c r="A15" s="177" t="str">
        <f>Položky!B232</f>
        <v>96</v>
      </c>
      <c r="B15" s="85" t="str">
        <f>Položky!C232</f>
        <v>Bourání konstrukcí</v>
      </c>
      <c r="C15" s="86"/>
      <c r="D15" s="87"/>
      <c r="E15" s="178">
        <f>Položky!BC240</f>
        <v>0</v>
      </c>
      <c r="F15" s="179">
        <f>Položky!BD240</f>
        <v>0</v>
      </c>
      <c r="G15" s="179">
        <f>Položky!BE240</f>
        <v>0</v>
      </c>
      <c r="H15" s="179">
        <f>Položky!BF240</f>
        <v>0</v>
      </c>
      <c r="I15" s="180">
        <f>Položky!BG240</f>
        <v>0</v>
      </c>
    </row>
    <row r="16" spans="1:9" s="30" customFormat="1" ht="12.75">
      <c r="A16" s="177" t="str">
        <f>Položky!B241</f>
        <v>97</v>
      </c>
      <c r="B16" s="85" t="str">
        <f>Položky!C241</f>
        <v>Prorážení otvorů</v>
      </c>
      <c r="C16" s="86"/>
      <c r="D16" s="87"/>
      <c r="E16" s="178">
        <f>Položky!BC254</f>
        <v>0</v>
      </c>
      <c r="F16" s="179">
        <f>Položky!BD254</f>
        <v>0</v>
      </c>
      <c r="G16" s="179">
        <f>Položky!BE254</f>
        <v>0</v>
      </c>
      <c r="H16" s="179">
        <f>Položky!BF254</f>
        <v>0</v>
      </c>
      <c r="I16" s="180">
        <f>Položky!BG254</f>
        <v>0</v>
      </c>
    </row>
    <row r="17" spans="1:9" s="30" customFormat="1" ht="12.75">
      <c r="A17" s="177" t="str">
        <f>Položky!B255</f>
        <v>99</v>
      </c>
      <c r="B17" s="85" t="str">
        <f>Položky!C255</f>
        <v>Staveništní přesun hmot</v>
      </c>
      <c r="C17" s="86"/>
      <c r="D17" s="87"/>
      <c r="E17" s="178">
        <f>Položky!BC258</f>
        <v>0</v>
      </c>
      <c r="F17" s="179">
        <f>Položky!BD258</f>
        <v>0</v>
      </c>
      <c r="G17" s="179">
        <f>Položky!BE258</f>
        <v>0</v>
      </c>
      <c r="H17" s="179">
        <f>Položky!BF258</f>
        <v>0</v>
      </c>
      <c r="I17" s="180">
        <f>Položky!BG258</f>
        <v>0</v>
      </c>
    </row>
    <row r="18" spans="1:9" s="30" customFormat="1" ht="12.75">
      <c r="A18" s="177" t="str">
        <f>Položky!B259</f>
        <v>M21</v>
      </c>
      <c r="B18" s="85" t="str">
        <f>Položky!C259</f>
        <v>Elektromontáže</v>
      </c>
      <c r="C18" s="86"/>
      <c r="D18" s="87"/>
      <c r="E18" s="178">
        <f>Položky!BC293</f>
        <v>0</v>
      </c>
      <c r="F18" s="179">
        <f>Položky!BD293</f>
        <v>0</v>
      </c>
      <c r="G18" s="179">
        <f>Položky!BE293</f>
        <v>0</v>
      </c>
      <c r="H18" s="179">
        <f>Položky!BF293</f>
        <v>0</v>
      </c>
      <c r="I18" s="180">
        <f>Položky!BG293</f>
        <v>0</v>
      </c>
    </row>
    <row r="19" spans="1:9" s="30" customFormat="1" ht="13.5" thickBot="1">
      <c r="A19" s="177" t="str">
        <f>Položky!B294</f>
        <v>M46</v>
      </c>
      <c r="B19" s="85" t="str">
        <f>Položky!C294</f>
        <v>Zemní práce při montážích</v>
      </c>
      <c r="C19" s="86"/>
      <c r="D19" s="87"/>
      <c r="E19" s="178">
        <f>Položky!BC304</f>
        <v>0</v>
      </c>
      <c r="F19" s="179">
        <f>Položky!BD304</f>
        <v>0</v>
      </c>
      <c r="G19" s="179">
        <f>Položky!BE304</f>
        <v>0</v>
      </c>
      <c r="H19" s="179">
        <f>Položky!BF304</f>
        <v>0</v>
      </c>
      <c r="I19" s="180">
        <f>Položky!BG304</f>
        <v>0</v>
      </c>
    </row>
    <row r="20" spans="1:9" s="93" customFormat="1" ht="13.5" thickBot="1">
      <c r="A20" s="88"/>
      <c r="B20" s="80" t="s">
        <v>50</v>
      </c>
      <c r="C20" s="80"/>
      <c r="D20" s="89"/>
      <c r="E20" s="90">
        <f>SUM(E7:E19)</f>
        <v>0</v>
      </c>
      <c r="F20" s="91">
        <f>SUM(F7:F19)</f>
        <v>0</v>
      </c>
      <c r="G20" s="91">
        <f>SUM(G7:G19)</f>
        <v>0</v>
      </c>
      <c r="H20" s="91">
        <f>SUM(H7:H19)</f>
        <v>0</v>
      </c>
      <c r="I20" s="92">
        <f>SUM(I7:I19)</f>
        <v>0</v>
      </c>
    </row>
    <row r="21" spans="1:9" ht="12.75">
      <c r="A21" s="86"/>
      <c r="B21" s="86"/>
      <c r="C21" s="86"/>
      <c r="D21" s="86"/>
      <c r="E21" s="86"/>
      <c r="F21" s="86"/>
      <c r="G21" s="86"/>
      <c r="H21" s="86"/>
      <c r="I21" s="86"/>
    </row>
    <row r="22" spans="1:57" ht="19.5" customHeight="1">
      <c r="A22" s="94" t="s">
        <v>51</v>
      </c>
      <c r="B22" s="94"/>
      <c r="C22" s="94"/>
      <c r="D22" s="94"/>
      <c r="E22" s="94"/>
      <c r="F22" s="94"/>
      <c r="G22" s="95"/>
      <c r="H22" s="94"/>
      <c r="I22" s="94"/>
      <c r="BA22" s="31"/>
      <c r="BB22" s="31"/>
      <c r="BC22" s="31"/>
      <c r="BD22" s="31"/>
      <c r="BE22" s="31"/>
    </row>
    <row r="23" spans="1:9" ht="13.5" thickBot="1">
      <c r="A23" s="96"/>
      <c r="B23" s="96"/>
      <c r="C23" s="96"/>
      <c r="D23" s="96"/>
      <c r="E23" s="96"/>
      <c r="F23" s="96"/>
      <c r="G23" s="96"/>
      <c r="H23" s="96"/>
      <c r="I23" s="96"/>
    </row>
    <row r="24" spans="1:9" ht="12.75">
      <c r="A24" s="97" t="s">
        <v>52</v>
      </c>
      <c r="B24" s="98"/>
      <c r="C24" s="98"/>
      <c r="D24" s="99"/>
      <c r="E24" s="100" t="s">
        <v>53</v>
      </c>
      <c r="F24" s="101" t="s">
        <v>54</v>
      </c>
      <c r="G24" s="102" t="s">
        <v>55</v>
      </c>
      <c r="H24" s="103"/>
      <c r="I24" s="104" t="s">
        <v>53</v>
      </c>
    </row>
    <row r="25" spans="1:53" ht="12.75">
      <c r="A25" s="105" t="s">
        <v>514</v>
      </c>
      <c r="B25" s="106"/>
      <c r="C25" s="106"/>
      <c r="D25" s="107"/>
      <c r="E25" s="108" t="s">
        <v>515</v>
      </c>
      <c r="F25" s="109">
        <v>5</v>
      </c>
      <c r="G25" s="110">
        <f>CHOOSE(BA25+1,HSV+PSV,HSV+PSV+Mont,HSV+PSV+Dodavka+Mont,HSV,PSV,Mont,Dodavka,Mont+Dodavka,0)</f>
        <v>0</v>
      </c>
      <c r="H25" s="111"/>
      <c r="I25" s="112">
        <f>E25+F25*G25/100</f>
        <v>0</v>
      </c>
      <c r="BA25">
        <v>0</v>
      </c>
    </row>
    <row r="26" spans="1:53" ht="12.75">
      <c r="A26" s="105" t="s">
        <v>516</v>
      </c>
      <c r="B26" s="106"/>
      <c r="C26" s="106"/>
      <c r="D26" s="107"/>
      <c r="E26" s="108" t="s">
        <v>515</v>
      </c>
      <c r="F26" s="109">
        <v>2.5</v>
      </c>
      <c r="G26" s="110">
        <f>CHOOSE(BA26+1,HSV+PSV,HSV+PSV+Mont,HSV+PSV+Dodavka+Mont,HSV,PSV,Mont,Dodavka,Mont+Dodavka,0)</f>
        <v>0</v>
      </c>
      <c r="H26" s="111"/>
      <c r="I26" s="112">
        <f>E26+F26*G26/100</f>
        <v>0</v>
      </c>
      <c r="BA26">
        <v>0</v>
      </c>
    </row>
    <row r="27" spans="1:9" ht="13.5" thickBot="1">
      <c r="A27" s="113"/>
      <c r="B27" s="114" t="s">
        <v>56</v>
      </c>
      <c r="C27" s="115"/>
      <c r="D27" s="116"/>
      <c r="E27" s="117"/>
      <c r="F27" s="118"/>
      <c r="G27" s="118"/>
      <c r="H27" s="194">
        <f>SUM(I25:I26)</f>
        <v>0</v>
      </c>
      <c r="I27" s="195"/>
    </row>
    <row r="29" spans="2:9" ht="12.75">
      <c r="B29" s="93"/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  <row r="75" spans="6:9" ht="12.75">
      <c r="F75" s="119"/>
      <c r="G75" s="120"/>
      <c r="H75" s="120"/>
      <c r="I75" s="121"/>
    </row>
    <row r="76" spans="6:9" ht="12.75">
      <c r="F76" s="119"/>
      <c r="G76" s="120"/>
      <c r="H76" s="120"/>
      <c r="I76" s="121"/>
    </row>
    <row r="77" spans="6:9" ht="12.75">
      <c r="F77" s="119"/>
      <c r="G77" s="120"/>
      <c r="H77" s="120"/>
      <c r="I77" s="121"/>
    </row>
    <row r="78" spans="6:9" ht="12.75">
      <c r="F78" s="119"/>
      <c r="G78" s="120"/>
      <c r="H78" s="120"/>
      <c r="I78" s="121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371"/>
  <sheetViews>
    <sheetView showGridLines="0" showZeros="0" zoomScale="80" zoomScaleNormal="80" zoomScalePageLayoutView="0" workbookViewId="0" topLeftCell="A1">
      <pane ySplit="6" topLeftCell="A264" activePane="bottomLeft" state="frozen"/>
      <selection pane="topLeft" activeCell="A1" sqref="A1"/>
      <selection pane="bottomLeft" activeCell="O283" sqref="O283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99" t="s">
        <v>57</v>
      </c>
      <c r="B1" s="199"/>
      <c r="C1" s="199"/>
      <c r="D1" s="199"/>
      <c r="E1" s="199"/>
      <c r="F1" s="199"/>
      <c r="G1" s="199"/>
      <c r="H1" s="199"/>
      <c r="I1" s="19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8" t="s">
        <v>5</v>
      </c>
      <c r="B3" s="189"/>
      <c r="C3" s="69" t="str">
        <f>CONCATENATE(cislostavby," ",nazevstavby)</f>
        <v> Chodník Štítary - 2. etapa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200" t="s">
        <v>1</v>
      </c>
      <c r="B4" s="191"/>
      <c r="C4" s="75" t="str">
        <f>CONCATENATE(cisloobjektu," ",nazevobjektu)</f>
        <v> Chodník a lávka</v>
      </c>
      <c r="D4" s="76"/>
      <c r="E4" s="77"/>
      <c r="F4" s="76"/>
      <c r="G4" s="201"/>
      <c r="H4" s="201"/>
      <c r="I4" s="20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70</v>
      </c>
      <c r="C7" s="141" t="s">
        <v>71</v>
      </c>
      <c r="D7" s="142"/>
      <c r="E7" s="143"/>
      <c r="F7" s="143"/>
      <c r="G7" s="144"/>
      <c r="H7" s="145"/>
      <c r="I7" s="145"/>
      <c r="J7" s="145"/>
      <c r="K7" s="145"/>
      <c r="Q7" s="146"/>
    </row>
    <row r="8" spans="1:59" ht="12.75">
      <c r="A8" s="147">
        <v>1</v>
      </c>
      <c r="B8" s="148" t="s">
        <v>76</v>
      </c>
      <c r="C8" s="149" t="s">
        <v>77</v>
      </c>
      <c r="D8" s="150" t="s">
        <v>78</v>
      </c>
      <c r="E8" s="151">
        <v>8</v>
      </c>
      <c r="F8" s="151"/>
      <c r="G8" s="152">
        <f aca="true" t="shared" si="0" ref="G8:G13">E8*F8</f>
        <v>0</v>
      </c>
      <c r="H8" s="153">
        <v>0</v>
      </c>
      <c r="I8" s="153">
        <f aca="true" t="shared" si="1" ref="I8:I13">E8*H8</f>
        <v>0</v>
      </c>
      <c r="J8" s="153">
        <v>0</v>
      </c>
      <c r="K8" s="153">
        <f aca="true" t="shared" si="2" ref="K8:K13">E8*J8</f>
        <v>0</v>
      </c>
      <c r="Q8" s="146"/>
      <c r="BB8" s="122">
        <v>1</v>
      </c>
      <c r="BC8" s="122">
        <f aca="true" t="shared" si="3" ref="BC8:BC13">IF(BB8=1,G8,0)</f>
        <v>0</v>
      </c>
      <c r="BD8" s="122">
        <f aca="true" t="shared" si="4" ref="BD8:BD13">IF(BB8=2,G8,0)</f>
        <v>0</v>
      </c>
      <c r="BE8" s="122">
        <f aca="true" t="shared" si="5" ref="BE8:BE13">IF(BB8=3,G8,0)</f>
        <v>0</v>
      </c>
      <c r="BF8" s="122">
        <f aca="true" t="shared" si="6" ref="BF8:BF13">IF(BB8=4,G8,0)</f>
        <v>0</v>
      </c>
      <c r="BG8" s="122">
        <f aca="true" t="shared" si="7" ref="BG8:BG13">IF(BB8=5,G8,0)</f>
        <v>0</v>
      </c>
    </row>
    <row r="9" spans="1:59" ht="12.75">
      <c r="A9" s="147">
        <v>2</v>
      </c>
      <c r="B9" s="148" t="s">
        <v>79</v>
      </c>
      <c r="C9" s="149" t="s">
        <v>80</v>
      </c>
      <c r="D9" s="150" t="s">
        <v>78</v>
      </c>
      <c r="E9" s="151">
        <v>8</v>
      </c>
      <c r="F9" s="151"/>
      <c r="G9" s="152">
        <f t="shared" si="0"/>
        <v>0</v>
      </c>
      <c r="H9" s="153">
        <v>0.00045</v>
      </c>
      <c r="I9" s="153">
        <f t="shared" si="1"/>
        <v>0.0036</v>
      </c>
      <c r="J9" s="153">
        <v>0</v>
      </c>
      <c r="K9" s="153">
        <f t="shared" si="2"/>
        <v>0</v>
      </c>
      <c r="Q9" s="146"/>
      <c r="BB9" s="122">
        <v>1</v>
      </c>
      <c r="BC9" s="122">
        <f t="shared" si="3"/>
        <v>0</v>
      </c>
      <c r="BD9" s="122">
        <f t="shared" si="4"/>
        <v>0</v>
      </c>
      <c r="BE9" s="122">
        <f t="shared" si="5"/>
        <v>0</v>
      </c>
      <c r="BF9" s="122">
        <f t="shared" si="6"/>
        <v>0</v>
      </c>
      <c r="BG9" s="122">
        <f t="shared" si="7"/>
        <v>0</v>
      </c>
    </row>
    <row r="10" spans="1:59" ht="12.75">
      <c r="A10" s="147">
        <v>3</v>
      </c>
      <c r="B10" s="148" t="s">
        <v>81</v>
      </c>
      <c r="C10" s="149" t="s">
        <v>82</v>
      </c>
      <c r="D10" s="150" t="s">
        <v>83</v>
      </c>
      <c r="E10" s="151">
        <v>60</v>
      </c>
      <c r="F10" s="151"/>
      <c r="G10" s="152">
        <f t="shared" si="0"/>
        <v>0</v>
      </c>
      <c r="H10" s="153">
        <v>0.00035</v>
      </c>
      <c r="I10" s="153">
        <f t="shared" si="1"/>
        <v>0.021</v>
      </c>
      <c r="J10" s="153">
        <v>0</v>
      </c>
      <c r="K10" s="153">
        <f t="shared" si="2"/>
        <v>0</v>
      </c>
      <c r="Q10" s="146"/>
      <c r="BB10" s="122">
        <v>1</v>
      </c>
      <c r="BC10" s="122">
        <f t="shared" si="3"/>
        <v>0</v>
      </c>
      <c r="BD10" s="122">
        <f t="shared" si="4"/>
        <v>0</v>
      </c>
      <c r="BE10" s="122">
        <f t="shared" si="5"/>
        <v>0</v>
      </c>
      <c r="BF10" s="122">
        <f t="shared" si="6"/>
        <v>0</v>
      </c>
      <c r="BG10" s="122">
        <f t="shared" si="7"/>
        <v>0</v>
      </c>
    </row>
    <row r="11" spans="1:59" ht="12.75">
      <c r="A11" s="147">
        <v>4</v>
      </c>
      <c r="B11" s="148" t="s">
        <v>84</v>
      </c>
      <c r="C11" s="149" t="s">
        <v>85</v>
      </c>
      <c r="D11" s="150" t="s">
        <v>78</v>
      </c>
      <c r="E11" s="151">
        <v>8</v>
      </c>
      <c r="F11" s="151"/>
      <c r="G11" s="152">
        <f t="shared" si="0"/>
        <v>0</v>
      </c>
      <c r="H11" s="153">
        <v>0</v>
      </c>
      <c r="I11" s="153">
        <f t="shared" si="1"/>
        <v>0</v>
      </c>
      <c r="J11" s="153">
        <v>0</v>
      </c>
      <c r="K11" s="153">
        <f t="shared" si="2"/>
        <v>0</v>
      </c>
      <c r="Q11" s="146"/>
      <c r="BB11" s="122">
        <v>1</v>
      </c>
      <c r="BC11" s="122">
        <f t="shared" si="3"/>
        <v>0</v>
      </c>
      <c r="BD11" s="122">
        <f t="shared" si="4"/>
        <v>0</v>
      </c>
      <c r="BE11" s="122">
        <f t="shared" si="5"/>
        <v>0</v>
      </c>
      <c r="BF11" s="122">
        <f t="shared" si="6"/>
        <v>0</v>
      </c>
      <c r="BG11" s="122">
        <f t="shared" si="7"/>
        <v>0</v>
      </c>
    </row>
    <row r="12" spans="1:59" ht="12.75">
      <c r="A12" s="147">
        <v>5</v>
      </c>
      <c r="B12" s="148" t="s">
        <v>86</v>
      </c>
      <c r="C12" s="149" t="s">
        <v>87</v>
      </c>
      <c r="D12" s="150" t="s">
        <v>78</v>
      </c>
      <c r="E12" s="151">
        <v>150</v>
      </c>
      <c r="F12" s="151"/>
      <c r="G12" s="152">
        <f t="shared" si="0"/>
        <v>0</v>
      </c>
      <c r="H12" s="153">
        <v>0</v>
      </c>
      <c r="I12" s="153">
        <f t="shared" si="1"/>
        <v>0</v>
      </c>
      <c r="J12" s="153">
        <v>0</v>
      </c>
      <c r="K12" s="153">
        <f t="shared" si="2"/>
        <v>0</v>
      </c>
      <c r="Q12" s="146"/>
      <c r="BB12" s="122">
        <v>1</v>
      </c>
      <c r="BC12" s="122">
        <f t="shared" si="3"/>
        <v>0</v>
      </c>
      <c r="BD12" s="122">
        <f t="shared" si="4"/>
        <v>0</v>
      </c>
      <c r="BE12" s="122">
        <f t="shared" si="5"/>
        <v>0</v>
      </c>
      <c r="BF12" s="122">
        <f t="shared" si="6"/>
        <v>0</v>
      </c>
      <c r="BG12" s="122">
        <f t="shared" si="7"/>
        <v>0</v>
      </c>
    </row>
    <row r="13" spans="1:59" ht="12.75">
      <c r="A13" s="147">
        <v>6</v>
      </c>
      <c r="B13" s="148" t="s">
        <v>88</v>
      </c>
      <c r="C13" s="149" t="s">
        <v>89</v>
      </c>
      <c r="D13" s="150" t="s">
        <v>78</v>
      </c>
      <c r="E13" s="151">
        <v>6</v>
      </c>
      <c r="F13" s="151"/>
      <c r="G13" s="152">
        <f t="shared" si="0"/>
        <v>0</v>
      </c>
      <c r="H13" s="153">
        <v>0</v>
      </c>
      <c r="I13" s="153">
        <f t="shared" si="1"/>
        <v>0</v>
      </c>
      <c r="J13" s="153">
        <v>0</v>
      </c>
      <c r="K13" s="153">
        <f t="shared" si="2"/>
        <v>0</v>
      </c>
      <c r="Q13" s="146"/>
      <c r="BB13" s="122">
        <v>1</v>
      </c>
      <c r="BC13" s="122">
        <f t="shared" si="3"/>
        <v>0</v>
      </c>
      <c r="BD13" s="122">
        <f t="shared" si="4"/>
        <v>0</v>
      </c>
      <c r="BE13" s="122">
        <f t="shared" si="5"/>
        <v>0</v>
      </c>
      <c r="BF13" s="122">
        <f t="shared" si="6"/>
        <v>0</v>
      </c>
      <c r="BG13" s="122">
        <f t="shared" si="7"/>
        <v>0</v>
      </c>
    </row>
    <row r="14" spans="1:17" ht="12.75">
      <c r="A14" s="154"/>
      <c r="B14" s="155"/>
      <c r="C14" s="196" t="s">
        <v>90</v>
      </c>
      <c r="D14" s="197"/>
      <c r="E14" s="156">
        <v>0</v>
      </c>
      <c r="F14" s="157"/>
      <c r="G14" s="158"/>
      <c r="H14" s="159"/>
      <c r="I14" s="159"/>
      <c r="J14" s="159"/>
      <c r="K14" s="159"/>
      <c r="O14" s="160"/>
      <c r="Q14" s="146"/>
    </row>
    <row r="15" spans="1:17" ht="12.75">
      <c r="A15" s="154"/>
      <c r="B15" s="155"/>
      <c r="C15" s="196">
        <v>6</v>
      </c>
      <c r="D15" s="197"/>
      <c r="E15" s="156">
        <v>6</v>
      </c>
      <c r="F15" s="157"/>
      <c r="G15" s="158"/>
      <c r="H15" s="159"/>
      <c r="I15" s="159"/>
      <c r="J15" s="159"/>
      <c r="K15" s="159"/>
      <c r="O15" s="160"/>
      <c r="Q15" s="146"/>
    </row>
    <row r="16" spans="1:59" ht="12.75">
      <c r="A16" s="147">
        <v>7</v>
      </c>
      <c r="B16" s="148" t="s">
        <v>91</v>
      </c>
      <c r="C16" s="149" t="s">
        <v>92</v>
      </c>
      <c r="D16" s="150" t="s">
        <v>78</v>
      </c>
      <c r="E16" s="151">
        <v>1</v>
      </c>
      <c r="F16" s="151"/>
      <c r="G16" s="152">
        <f>E16*F16</f>
        <v>0</v>
      </c>
      <c r="H16" s="153">
        <v>0</v>
      </c>
      <c r="I16" s="153">
        <f>E16*H16</f>
        <v>0</v>
      </c>
      <c r="J16" s="153">
        <v>0</v>
      </c>
      <c r="K16" s="153">
        <f>E16*J16</f>
        <v>0</v>
      </c>
      <c r="Q16" s="146"/>
      <c r="BB16" s="122">
        <v>1</v>
      </c>
      <c r="BC16" s="122">
        <f>IF(BB16=1,G16,0)</f>
        <v>0</v>
      </c>
      <c r="BD16" s="122">
        <f>IF(BB16=2,G16,0)</f>
        <v>0</v>
      </c>
      <c r="BE16" s="122">
        <f>IF(BB16=3,G16,0)</f>
        <v>0</v>
      </c>
      <c r="BF16" s="122">
        <f>IF(BB16=4,G16,0)</f>
        <v>0</v>
      </c>
      <c r="BG16" s="122">
        <f>IF(BB16=5,G16,0)</f>
        <v>0</v>
      </c>
    </row>
    <row r="17" spans="1:17" ht="12.75">
      <c r="A17" s="154"/>
      <c r="B17" s="155"/>
      <c r="C17" s="196" t="s">
        <v>93</v>
      </c>
      <c r="D17" s="197"/>
      <c r="E17" s="156">
        <v>0</v>
      </c>
      <c r="F17" s="157"/>
      <c r="G17" s="158"/>
      <c r="H17" s="159"/>
      <c r="I17" s="159"/>
      <c r="J17" s="159"/>
      <c r="K17" s="159"/>
      <c r="O17" s="160"/>
      <c r="Q17" s="146"/>
    </row>
    <row r="18" spans="1:17" ht="12.75">
      <c r="A18" s="154"/>
      <c r="B18" s="155"/>
      <c r="C18" s="196">
        <v>1</v>
      </c>
      <c r="D18" s="197"/>
      <c r="E18" s="156">
        <v>1</v>
      </c>
      <c r="F18" s="157"/>
      <c r="G18" s="158"/>
      <c r="H18" s="159"/>
      <c r="I18" s="159"/>
      <c r="J18" s="159"/>
      <c r="K18" s="159"/>
      <c r="O18" s="160"/>
      <c r="Q18" s="146"/>
    </row>
    <row r="19" spans="1:59" ht="12.75">
      <c r="A19" s="147">
        <v>8</v>
      </c>
      <c r="B19" s="148" t="s">
        <v>94</v>
      </c>
      <c r="C19" s="149" t="s">
        <v>95</v>
      </c>
      <c r="D19" s="150" t="s">
        <v>78</v>
      </c>
      <c r="E19" s="151">
        <v>2</v>
      </c>
      <c r="F19" s="151"/>
      <c r="G19" s="152">
        <f>E19*F19</f>
        <v>0</v>
      </c>
      <c r="H19" s="153">
        <v>0</v>
      </c>
      <c r="I19" s="153">
        <f>E19*H19</f>
        <v>0</v>
      </c>
      <c r="J19" s="153">
        <v>0</v>
      </c>
      <c r="K19" s="153">
        <f>E19*J19</f>
        <v>0</v>
      </c>
      <c r="Q19" s="146"/>
      <c r="BB19" s="122">
        <v>1</v>
      </c>
      <c r="BC19" s="122">
        <f>IF(BB19=1,G19,0)</f>
        <v>0</v>
      </c>
      <c r="BD19" s="122">
        <f>IF(BB19=2,G19,0)</f>
        <v>0</v>
      </c>
      <c r="BE19" s="122">
        <f>IF(BB19=3,G19,0)</f>
        <v>0</v>
      </c>
      <c r="BF19" s="122">
        <f>IF(BB19=4,G19,0)</f>
        <v>0</v>
      </c>
      <c r="BG19" s="122">
        <f>IF(BB19=5,G19,0)</f>
        <v>0</v>
      </c>
    </row>
    <row r="20" spans="1:17" ht="12.75">
      <c r="A20" s="154"/>
      <c r="B20" s="155"/>
      <c r="C20" s="196" t="s">
        <v>96</v>
      </c>
      <c r="D20" s="197"/>
      <c r="E20" s="156">
        <v>0</v>
      </c>
      <c r="F20" s="157"/>
      <c r="G20" s="158"/>
      <c r="H20" s="159"/>
      <c r="I20" s="159"/>
      <c r="J20" s="159"/>
      <c r="K20" s="159"/>
      <c r="O20" s="160"/>
      <c r="Q20" s="146"/>
    </row>
    <row r="21" spans="1:17" ht="12.75">
      <c r="A21" s="154"/>
      <c r="B21" s="155"/>
      <c r="C21" s="196">
        <v>1</v>
      </c>
      <c r="D21" s="197"/>
      <c r="E21" s="156">
        <v>1</v>
      </c>
      <c r="F21" s="157"/>
      <c r="G21" s="158"/>
      <c r="H21" s="159"/>
      <c r="I21" s="159"/>
      <c r="J21" s="159"/>
      <c r="K21" s="159"/>
      <c r="O21" s="160"/>
      <c r="Q21" s="146"/>
    </row>
    <row r="22" spans="1:17" ht="12.75">
      <c r="A22" s="154"/>
      <c r="B22" s="155"/>
      <c r="C22" s="196" t="s">
        <v>97</v>
      </c>
      <c r="D22" s="197"/>
      <c r="E22" s="156">
        <v>0</v>
      </c>
      <c r="F22" s="157"/>
      <c r="G22" s="158"/>
      <c r="H22" s="159"/>
      <c r="I22" s="159"/>
      <c r="J22" s="159"/>
      <c r="K22" s="159"/>
      <c r="O22" s="160"/>
      <c r="Q22" s="146"/>
    </row>
    <row r="23" spans="1:17" ht="12.75">
      <c r="A23" s="154"/>
      <c r="B23" s="155"/>
      <c r="C23" s="196">
        <v>1</v>
      </c>
      <c r="D23" s="197"/>
      <c r="E23" s="156">
        <v>1</v>
      </c>
      <c r="F23" s="157"/>
      <c r="G23" s="158"/>
      <c r="H23" s="159"/>
      <c r="I23" s="159"/>
      <c r="J23" s="159"/>
      <c r="K23" s="159"/>
      <c r="O23" s="160"/>
      <c r="Q23" s="146"/>
    </row>
    <row r="24" spans="1:59" ht="12.75">
      <c r="A24" s="147">
        <v>9</v>
      </c>
      <c r="B24" s="148" t="s">
        <v>98</v>
      </c>
      <c r="C24" s="149" t="s">
        <v>99</v>
      </c>
      <c r="D24" s="150" t="s">
        <v>78</v>
      </c>
      <c r="E24" s="151">
        <v>6</v>
      </c>
      <c r="F24" s="151"/>
      <c r="G24" s="152">
        <f>E24*F24</f>
        <v>0</v>
      </c>
      <c r="H24" s="153">
        <v>0</v>
      </c>
      <c r="I24" s="153">
        <f>E24*H24</f>
        <v>0</v>
      </c>
      <c r="J24" s="153">
        <v>0</v>
      </c>
      <c r="K24" s="153">
        <f>E24*J24</f>
        <v>0</v>
      </c>
      <c r="Q24" s="146"/>
      <c r="BB24" s="122">
        <v>1</v>
      </c>
      <c r="BC24" s="122">
        <f>IF(BB24=1,G24,0)</f>
        <v>0</v>
      </c>
      <c r="BD24" s="122">
        <f>IF(BB24=2,G24,0)</f>
        <v>0</v>
      </c>
      <c r="BE24" s="122">
        <f>IF(BB24=3,G24,0)</f>
        <v>0</v>
      </c>
      <c r="BF24" s="122">
        <f>IF(BB24=4,G24,0)</f>
        <v>0</v>
      </c>
      <c r="BG24" s="122">
        <f>IF(BB24=5,G24,0)</f>
        <v>0</v>
      </c>
    </row>
    <row r="25" spans="1:59" ht="12.75">
      <c r="A25" s="147">
        <v>10</v>
      </c>
      <c r="B25" s="148" t="s">
        <v>100</v>
      </c>
      <c r="C25" s="149" t="s">
        <v>101</v>
      </c>
      <c r="D25" s="150" t="s">
        <v>78</v>
      </c>
      <c r="E25" s="151">
        <v>1</v>
      </c>
      <c r="F25" s="151"/>
      <c r="G25" s="152">
        <f>E25*F25</f>
        <v>0</v>
      </c>
      <c r="H25" s="153">
        <v>0</v>
      </c>
      <c r="I25" s="153">
        <f>E25*H25</f>
        <v>0</v>
      </c>
      <c r="J25" s="153">
        <v>0</v>
      </c>
      <c r="K25" s="153">
        <f>E25*J25</f>
        <v>0</v>
      </c>
      <c r="Q25" s="146"/>
      <c r="BB25" s="122">
        <v>1</v>
      </c>
      <c r="BC25" s="122">
        <f>IF(BB25=1,G25,0)</f>
        <v>0</v>
      </c>
      <c r="BD25" s="122">
        <f>IF(BB25=2,G25,0)</f>
        <v>0</v>
      </c>
      <c r="BE25" s="122">
        <f>IF(BB25=3,G25,0)</f>
        <v>0</v>
      </c>
      <c r="BF25" s="122">
        <f>IF(BB25=4,G25,0)</f>
        <v>0</v>
      </c>
      <c r="BG25" s="122">
        <f>IF(BB25=5,G25,0)</f>
        <v>0</v>
      </c>
    </row>
    <row r="26" spans="1:59" ht="12.75">
      <c r="A26" s="147">
        <v>11</v>
      </c>
      <c r="B26" s="148" t="s">
        <v>102</v>
      </c>
      <c r="C26" s="149" t="s">
        <v>103</v>
      </c>
      <c r="D26" s="150" t="s">
        <v>78</v>
      </c>
      <c r="E26" s="151">
        <v>2</v>
      </c>
      <c r="F26" s="151"/>
      <c r="G26" s="152">
        <f>E26*F26</f>
        <v>0</v>
      </c>
      <c r="H26" s="153">
        <v>0</v>
      </c>
      <c r="I26" s="153">
        <f>E26*H26</f>
        <v>0</v>
      </c>
      <c r="J26" s="153">
        <v>0</v>
      </c>
      <c r="K26" s="153">
        <f>E26*J26</f>
        <v>0</v>
      </c>
      <c r="Q26" s="146"/>
      <c r="BB26" s="122">
        <v>1</v>
      </c>
      <c r="BC26" s="122">
        <f>IF(BB26=1,G26,0)</f>
        <v>0</v>
      </c>
      <c r="BD26" s="122">
        <f>IF(BB26=2,G26,0)</f>
        <v>0</v>
      </c>
      <c r="BE26" s="122">
        <f>IF(BB26=3,G26,0)</f>
        <v>0</v>
      </c>
      <c r="BF26" s="122">
        <f>IF(BB26=4,G26,0)</f>
        <v>0</v>
      </c>
      <c r="BG26" s="122">
        <f>IF(BB26=5,G26,0)</f>
        <v>0</v>
      </c>
    </row>
    <row r="27" spans="1:59" ht="12.75">
      <c r="A27" s="147">
        <v>12</v>
      </c>
      <c r="B27" s="148" t="s">
        <v>104</v>
      </c>
      <c r="C27" s="149" t="s">
        <v>105</v>
      </c>
      <c r="D27" s="150" t="s">
        <v>78</v>
      </c>
      <c r="E27" s="151">
        <v>1</v>
      </c>
      <c r="F27" s="151"/>
      <c r="G27" s="152">
        <f>E27*F27</f>
        <v>0</v>
      </c>
      <c r="H27" s="153">
        <v>0</v>
      </c>
      <c r="I27" s="153">
        <f>E27*H27</f>
        <v>0</v>
      </c>
      <c r="J27" s="153">
        <v>0</v>
      </c>
      <c r="K27" s="153">
        <f>E27*J27</f>
        <v>0</v>
      </c>
      <c r="Q27" s="146"/>
      <c r="BB27" s="122">
        <v>1</v>
      </c>
      <c r="BC27" s="122">
        <f>IF(BB27=1,G27,0)</f>
        <v>0</v>
      </c>
      <c r="BD27" s="122">
        <f>IF(BB27=2,G27,0)</f>
        <v>0</v>
      </c>
      <c r="BE27" s="122">
        <f>IF(BB27=3,G27,0)</f>
        <v>0</v>
      </c>
      <c r="BF27" s="122">
        <f>IF(BB27=4,G27,0)</f>
        <v>0</v>
      </c>
      <c r="BG27" s="122">
        <f>IF(BB27=5,G27,0)</f>
        <v>0</v>
      </c>
    </row>
    <row r="28" spans="1:17" ht="12.75">
      <c r="A28" s="154"/>
      <c r="B28" s="155"/>
      <c r="C28" s="196" t="s">
        <v>106</v>
      </c>
      <c r="D28" s="197"/>
      <c r="E28" s="156">
        <v>0</v>
      </c>
      <c r="F28" s="157"/>
      <c r="G28" s="158"/>
      <c r="H28" s="159"/>
      <c r="I28" s="159"/>
      <c r="J28" s="159"/>
      <c r="K28" s="159"/>
      <c r="O28" s="160"/>
      <c r="Q28" s="146"/>
    </row>
    <row r="29" spans="1:17" ht="12.75">
      <c r="A29" s="154"/>
      <c r="B29" s="155"/>
      <c r="C29" s="196">
        <v>1</v>
      </c>
      <c r="D29" s="197"/>
      <c r="E29" s="156">
        <v>1</v>
      </c>
      <c r="F29" s="157"/>
      <c r="G29" s="158"/>
      <c r="H29" s="159"/>
      <c r="I29" s="159"/>
      <c r="J29" s="159"/>
      <c r="K29" s="159"/>
      <c r="O29" s="160"/>
      <c r="Q29" s="146"/>
    </row>
    <row r="30" spans="1:59" ht="12.75">
      <c r="A30" s="147">
        <v>13</v>
      </c>
      <c r="B30" s="148" t="s">
        <v>107</v>
      </c>
      <c r="C30" s="149" t="s">
        <v>108</v>
      </c>
      <c r="D30" s="150" t="s">
        <v>78</v>
      </c>
      <c r="E30" s="151">
        <v>8</v>
      </c>
      <c r="F30" s="151"/>
      <c r="G30" s="152">
        <f>E30*F30</f>
        <v>0</v>
      </c>
      <c r="H30" s="153">
        <v>0.015</v>
      </c>
      <c r="I30" s="153">
        <f>E30*H30</f>
        <v>0.12</v>
      </c>
      <c r="J30" s="153">
        <v>0</v>
      </c>
      <c r="K30" s="153">
        <f>E30*J30</f>
        <v>0</v>
      </c>
      <c r="Q30" s="146"/>
      <c r="BB30" s="122">
        <v>1</v>
      </c>
      <c r="BC30" s="122">
        <f>IF(BB30=1,G30,0)</f>
        <v>0</v>
      </c>
      <c r="BD30" s="122">
        <f>IF(BB30=2,G30,0)</f>
        <v>0</v>
      </c>
      <c r="BE30" s="122">
        <f>IF(BB30=3,G30,0)</f>
        <v>0</v>
      </c>
      <c r="BF30" s="122">
        <f>IF(BB30=4,G30,0)</f>
        <v>0</v>
      </c>
      <c r="BG30" s="122">
        <f>IF(BB30=5,G30,0)</f>
        <v>0</v>
      </c>
    </row>
    <row r="31" spans="1:59" ht="12.75">
      <c r="A31" s="147">
        <v>14</v>
      </c>
      <c r="B31" s="148" t="s">
        <v>109</v>
      </c>
      <c r="C31" s="149" t="s">
        <v>110</v>
      </c>
      <c r="D31" s="150" t="s">
        <v>78</v>
      </c>
      <c r="E31" s="151">
        <v>150</v>
      </c>
      <c r="F31" s="151"/>
      <c r="G31" s="152">
        <f>E31*F31</f>
        <v>0</v>
      </c>
      <c r="H31" s="153">
        <v>0.004</v>
      </c>
      <c r="I31" s="153">
        <f>E31*H31</f>
        <v>0.6</v>
      </c>
      <c r="J31" s="153">
        <v>0</v>
      </c>
      <c r="K31" s="153">
        <f>E31*J31</f>
        <v>0</v>
      </c>
      <c r="Q31" s="146"/>
      <c r="BB31" s="122">
        <v>1</v>
      </c>
      <c r="BC31" s="122">
        <f>IF(BB31=1,G31,0)</f>
        <v>0</v>
      </c>
      <c r="BD31" s="122">
        <f>IF(BB31=2,G31,0)</f>
        <v>0</v>
      </c>
      <c r="BE31" s="122">
        <f>IF(BB31=3,G31,0)</f>
        <v>0</v>
      </c>
      <c r="BF31" s="122">
        <f>IF(BB31=4,G31,0)</f>
        <v>0</v>
      </c>
      <c r="BG31" s="122">
        <f>IF(BB31=5,G31,0)</f>
        <v>0</v>
      </c>
    </row>
    <row r="32" spans="1:59" ht="12.75">
      <c r="A32" s="147">
        <v>15</v>
      </c>
      <c r="B32" s="148" t="s">
        <v>111</v>
      </c>
      <c r="C32" s="149" t="s">
        <v>112</v>
      </c>
      <c r="D32" s="150" t="s">
        <v>83</v>
      </c>
      <c r="E32" s="151">
        <v>157.8</v>
      </c>
      <c r="F32" s="151"/>
      <c r="G32" s="152">
        <f>E32*F32</f>
        <v>0</v>
      </c>
      <c r="H32" s="153">
        <v>0</v>
      </c>
      <c r="I32" s="153">
        <f>E32*H32</f>
        <v>0</v>
      </c>
      <c r="J32" s="153">
        <v>-0.138</v>
      </c>
      <c r="K32" s="153">
        <f>E32*J32</f>
        <v>-21.776400000000002</v>
      </c>
      <c r="Q32" s="146"/>
      <c r="BB32" s="122">
        <v>1</v>
      </c>
      <c r="BC32" s="122">
        <f>IF(BB32=1,G32,0)</f>
        <v>0</v>
      </c>
      <c r="BD32" s="122">
        <f>IF(BB32=2,G32,0)</f>
        <v>0</v>
      </c>
      <c r="BE32" s="122">
        <f>IF(BB32=3,G32,0)</f>
        <v>0</v>
      </c>
      <c r="BF32" s="122">
        <f>IF(BB32=4,G32,0)</f>
        <v>0</v>
      </c>
      <c r="BG32" s="122">
        <f>IF(BB32=5,G32,0)</f>
        <v>0</v>
      </c>
    </row>
    <row r="33" spans="1:17" ht="12.75">
      <c r="A33" s="154"/>
      <c r="B33" s="155"/>
      <c r="C33" s="196" t="s">
        <v>113</v>
      </c>
      <c r="D33" s="197"/>
      <c r="E33" s="156">
        <v>0</v>
      </c>
      <c r="F33" s="157"/>
      <c r="G33" s="158"/>
      <c r="H33" s="159"/>
      <c r="I33" s="159"/>
      <c r="J33" s="159"/>
      <c r="K33" s="159"/>
      <c r="O33" s="160"/>
      <c r="Q33" s="146"/>
    </row>
    <row r="34" spans="1:17" ht="12.75">
      <c r="A34" s="154"/>
      <c r="B34" s="155"/>
      <c r="C34" s="196" t="s">
        <v>114</v>
      </c>
      <c r="D34" s="197"/>
      <c r="E34" s="156">
        <v>157.8</v>
      </c>
      <c r="F34" s="157"/>
      <c r="G34" s="158"/>
      <c r="H34" s="159"/>
      <c r="I34" s="159"/>
      <c r="J34" s="159"/>
      <c r="K34" s="159"/>
      <c r="O34" s="160"/>
      <c r="Q34" s="146"/>
    </row>
    <row r="35" spans="1:59" ht="12.75">
      <c r="A35" s="147">
        <v>16</v>
      </c>
      <c r="B35" s="148" t="s">
        <v>115</v>
      </c>
      <c r="C35" s="149" t="s">
        <v>116</v>
      </c>
      <c r="D35" s="150" t="s">
        <v>83</v>
      </c>
      <c r="E35" s="151">
        <v>157.8</v>
      </c>
      <c r="F35" s="151"/>
      <c r="G35" s="152">
        <f>E35*F35</f>
        <v>0</v>
      </c>
      <c r="H35" s="153">
        <v>0</v>
      </c>
      <c r="I35" s="153">
        <f>E35*H35</f>
        <v>0</v>
      </c>
      <c r="J35" s="153">
        <v>-0.16</v>
      </c>
      <c r="K35" s="153">
        <f>E35*J35</f>
        <v>-25.248</v>
      </c>
      <c r="Q35" s="146"/>
      <c r="BB35" s="122">
        <v>1</v>
      </c>
      <c r="BC35" s="122">
        <f>IF(BB35=1,G35,0)</f>
        <v>0</v>
      </c>
      <c r="BD35" s="122">
        <f>IF(BB35=2,G35,0)</f>
        <v>0</v>
      </c>
      <c r="BE35" s="122">
        <f>IF(BB35=3,G35,0)</f>
        <v>0</v>
      </c>
      <c r="BF35" s="122">
        <f>IF(BB35=4,G35,0)</f>
        <v>0</v>
      </c>
      <c r="BG35" s="122">
        <f>IF(BB35=5,G35,0)</f>
        <v>0</v>
      </c>
    </row>
    <row r="36" spans="1:59" ht="12.75">
      <c r="A36" s="147">
        <v>17</v>
      </c>
      <c r="B36" s="148" t="s">
        <v>117</v>
      </c>
      <c r="C36" s="149" t="s">
        <v>118</v>
      </c>
      <c r="D36" s="150" t="s">
        <v>83</v>
      </c>
      <c r="E36" s="151">
        <v>157.8</v>
      </c>
      <c r="F36" s="151"/>
      <c r="G36" s="152">
        <f>E36*F36</f>
        <v>0</v>
      </c>
      <c r="H36" s="153">
        <v>0</v>
      </c>
      <c r="I36" s="153">
        <f>E36*H36</f>
        <v>0</v>
      </c>
      <c r="J36" s="153">
        <v>-0.098</v>
      </c>
      <c r="K36" s="153">
        <f>E36*J36</f>
        <v>-15.464400000000001</v>
      </c>
      <c r="Q36" s="146"/>
      <c r="BB36" s="122">
        <v>1</v>
      </c>
      <c r="BC36" s="122">
        <f>IF(BB36=1,G36,0)</f>
        <v>0</v>
      </c>
      <c r="BD36" s="122">
        <f>IF(BB36=2,G36,0)</f>
        <v>0</v>
      </c>
      <c r="BE36" s="122">
        <f>IF(BB36=3,G36,0)</f>
        <v>0</v>
      </c>
      <c r="BF36" s="122">
        <f>IF(BB36=4,G36,0)</f>
        <v>0</v>
      </c>
      <c r="BG36" s="122">
        <f>IF(BB36=5,G36,0)</f>
        <v>0</v>
      </c>
    </row>
    <row r="37" spans="1:59" ht="12.75">
      <c r="A37" s="147">
        <v>18</v>
      </c>
      <c r="B37" s="148" t="s">
        <v>119</v>
      </c>
      <c r="C37" s="149" t="s">
        <v>120</v>
      </c>
      <c r="D37" s="150" t="s">
        <v>121</v>
      </c>
      <c r="E37" s="151">
        <v>5</v>
      </c>
      <c r="F37" s="151"/>
      <c r="G37" s="152">
        <f>E37*F37</f>
        <v>0</v>
      </c>
      <c r="H37" s="153">
        <v>0</v>
      </c>
      <c r="I37" s="153">
        <f>E37*H37</f>
        <v>0</v>
      </c>
      <c r="J37" s="153">
        <v>-0.145</v>
      </c>
      <c r="K37" s="153">
        <f>E37*J37</f>
        <v>-0.725</v>
      </c>
      <c r="Q37" s="146"/>
      <c r="BB37" s="122">
        <v>1</v>
      </c>
      <c r="BC37" s="122">
        <f>IF(BB37=1,G37,0)</f>
        <v>0</v>
      </c>
      <c r="BD37" s="122">
        <f>IF(BB37=2,G37,0)</f>
        <v>0</v>
      </c>
      <c r="BE37" s="122">
        <f>IF(BB37=3,G37,0)</f>
        <v>0</v>
      </c>
      <c r="BF37" s="122">
        <f>IF(BB37=4,G37,0)</f>
        <v>0</v>
      </c>
      <c r="BG37" s="122">
        <f>IF(BB37=5,G37,0)</f>
        <v>0</v>
      </c>
    </row>
    <row r="38" spans="1:17" ht="12.75">
      <c r="A38" s="154"/>
      <c r="B38" s="155"/>
      <c r="C38" s="196" t="s">
        <v>122</v>
      </c>
      <c r="D38" s="197"/>
      <c r="E38" s="156">
        <v>0</v>
      </c>
      <c r="F38" s="157"/>
      <c r="G38" s="158"/>
      <c r="H38" s="159"/>
      <c r="I38" s="159"/>
      <c r="J38" s="159"/>
      <c r="K38" s="159"/>
      <c r="O38" s="160"/>
      <c r="Q38" s="146"/>
    </row>
    <row r="39" spans="1:17" ht="12.75">
      <c r="A39" s="154"/>
      <c r="B39" s="155"/>
      <c r="C39" s="196">
        <v>5</v>
      </c>
      <c r="D39" s="197"/>
      <c r="E39" s="156">
        <v>5</v>
      </c>
      <c r="F39" s="157"/>
      <c r="G39" s="158"/>
      <c r="H39" s="159"/>
      <c r="I39" s="159"/>
      <c r="J39" s="159"/>
      <c r="K39" s="159"/>
      <c r="O39" s="160"/>
      <c r="Q39" s="146"/>
    </row>
    <row r="40" spans="1:59" ht="12.75">
      <c r="A40" s="147">
        <v>19</v>
      </c>
      <c r="B40" s="148" t="s">
        <v>123</v>
      </c>
      <c r="C40" s="149" t="s">
        <v>124</v>
      </c>
      <c r="D40" s="150" t="s">
        <v>121</v>
      </c>
      <c r="E40" s="151">
        <v>157.8</v>
      </c>
      <c r="F40" s="151"/>
      <c r="G40" s="152">
        <f>E40*F40</f>
        <v>0</v>
      </c>
      <c r="H40" s="153">
        <v>0</v>
      </c>
      <c r="I40" s="153">
        <f>E40*H40</f>
        <v>0</v>
      </c>
      <c r="J40" s="153">
        <v>-0.115</v>
      </c>
      <c r="K40" s="153">
        <f>E40*J40</f>
        <v>-18.147000000000002</v>
      </c>
      <c r="Q40" s="146"/>
      <c r="BB40" s="122">
        <v>1</v>
      </c>
      <c r="BC40" s="122">
        <f>IF(BB40=1,G40,0)</f>
        <v>0</v>
      </c>
      <c r="BD40" s="122">
        <f>IF(BB40=2,G40,0)</f>
        <v>0</v>
      </c>
      <c r="BE40" s="122">
        <f>IF(BB40=3,G40,0)</f>
        <v>0</v>
      </c>
      <c r="BF40" s="122">
        <f>IF(BB40=4,G40,0)</f>
        <v>0</v>
      </c>
      <c r="BG40" s="122">
        <f>IF(BB40=5,G40,0)</f>
        <v>0</v>
      </c>
    </row>
    <row r="41" spans="1:59" ht="12.75">
      <c r="A41" s="147">
        <v>20</v>
      </c>
      <c r="B41" s="148" t="s">
        <v>125</v>
      </c>
      <c r="C41" s="149" t="s">
        <v>126</v>
      </c>
      <c r="D41" s="150" t="s">
        <v>127</v>
      </c>
      <c r="E41" s="151">
        <v>75.146</v>
      </c>
      <c r="F41" s="151"/>
      <c r="G41" s="152">
        <f>E41*F41</f>
        <v>0</v>
      </c>
      <c r="H41" s="153">
        <v>0</v>
      </c>
      <c r="I41" s="153">
        <f>E41*H41</f>
        <v>0</v>
      </c>
      <c r="J41" s="153">
        <v>0</v>
      </c>
      <c r="K41" s="153">
        <f>E41*J41</f>
        <v>0</v>
      </c>
      <c r="Q41" s="146"/>
      <c r="BB41" s="122">
        <v>1</v>
      </c>
      <c r="BC41" s="122">
        <f>IF(BB41=1,G41,0)</f>
        <v>0</v>
      </c>
      <c r="BD41" s="122">
        <f>IF(BB41=2,G41,0)</f>
        <v>0</v>
      </c>
      <c r="BE41" s="122">
        <f>IF(BB41=3,G41,0)</f>
        <v>0</v>
      </c>
      <c r="BF41" s="122">
        <f>IF(BB41=4,G41,0)</f>
        <v>0</v>
      </c>
      <c r="BG41" s="122">
        <f>IF(BB41=5,G41,0)</f>
        <v>0</v>
      </c>
    </row>
    <row r="42" spans="1:17" ht="12.75">
      <c r="A42" s="154"/>
      <c r="B42" s="155"/>
      <c r="C42" s="196" t="s">
        <v>128</v>
      </c>
      <c r="D42" s="197"/>
      <c r="E42" s="156">
        <v>0</v>
      </c>
      <c r="F42" s="157"/>
      <c r="G42" s="158"/>
      <c r="H42" s="159"/>
      <c r="I42" s="159"/>
      <c r="J42" s="159"/>
      <c r="K42" s="159"/>
      <c r="O42" s="160"/>
      <c r="Q42" s="146"/>
    </row>
    <row r="43" spans="1:17" ht="12.75">
      <c r="A43" s="154"/>
      <c r="B43" s="155"/>
      <c r="C43" s="196" t="s">
        <v>129</v>
      </c>
      <c r="D43" s="197"/>
      <c r="E43" s="156">
        <v>7.608</v>
      </c>
      <c r="F43" s="157"/>
      <c r="G43" s="158"/>
      <c r="H43" s="159"/>
      <c r="I43" s="159"/>
      <c r="J43" s="159"/>
      <c r="K43" s="159"/>
      <c r="O43" s="160"/>
      <c r="Q43" s="146"/>
    </row>
    <row r="44" spans="1:17" ht="12.75">
      <c r="A44" s="154"/>
      <c r="B44" s="155"/>
      <c r="C44" s="196" t="s">
        <v>130</v>
      </c>
      <c r="D44" s="197"/>
      <c r="E44" s="156">
        <v>14.652</v>
      </c>
      <c r="F44" s="157"/>
      <c r="G44" s="158"/>
      <c r="H44" s="159"/>
      <c r="I44" s="159"/>
      <c r="J44" s="159"/>
      <c r="K44" s="159"/>
      <c r="O44" s="160"/>
      <c r="Q44" s="146"/>
    </row>
    <row r="45" spans="1:17" ht="12.75">
      <c r="A45" s="154"/>
      <c r="B45" s="155"/>
      <c r="C45" s="196" t="s">
        <v>131</v>
      </c>
      <c r="D45" s="197"/>
      <c r="E45" s="156">
        <v>8.316</v>
      </c>
      <c r="F45" s="157"/>
      <c r="G45" s="158"/>
      <c r="H45" s="159"/>
      <c r="I45" s="159"/>
      <c r="J45" s="159"/>
      <c r="K45" s="159"/>
      <c r="O45" s="160"/>
      <c r="Q45" s="146"/>
    </row>
    <row r="46" spans="1:17" ht="12.75">
      <c r="A46" s="154"/>
      <c r="B46" s="155"/>
      <c r="C46" s="196" t="s">
        <v>132</v>
      </c>
      <c r="D46" s="197"/>
      <c r="E46" s="156">
        <v>0</v>
      </c>
      <c r="F46" s="157"/>
      <c r="G46" s="158"/>
      <c r="H46" s="159"/>
      <c r="I46" s="159"/>
      <c r="J46" s="159"/>
      <c r="K46" s="159"/>
      <c r="O46" s="160"/>
      <c r="Q46" s="146"/>
    </row>
    <row r="47" spans="1:17" ht="12.75">
      <c r="A47" s="154"/>
      <c r="B47" s="155"/>
      <c r="C47" s="196" t="s">
        <v>133</v>
      </c>
      <c r="D47" s="197"/>
      <c r="E47" s="156">
        <v>7.125</v>
      </c>
      <c r="F47" s="157"/>
      <c r="G47" s="158"/>
      <c r="H47" s="159"/>
      <c r="I47" s="159"/>
      <c r="J47" s="159"/>
      <c r="K47" s="159"/>
      <c r="O47" s="160"/>
      <c r="Q47" s="146"/>
    </row>
    <row r="48" spans="1:17" ht="12.75">
      <c r="A48" s="154"/>
      <c r="B48" s="155"/>
      <c r="C48" s="196" t="s">
        <v>134</v>
      </c>
      <c r="D48" s="197"/>
      <c r="E48" s="156">
        <v>14.74</v>
      </c>
      <c r="F48" s="157"/>
      <c r="G48" s="158"/>
      <c r="H48" s="159"/>
      <c r="I48" s="159"/>
      <c r="J48" s="159"/>
      <c r="K48" s="159"/>
      <c r="O48" s="160"/>
      <c r="Q48" s="146"/>
    </row>
    <row r="49" spans="1:17" ht="12.75">
      <c r="A49" s="154"/>
      <c r="B49" s="155"/>
      <c r="C49" s="196" t="s">
        <v>135</v>
      </c>
      <c r="D49" s="197"/>
      <c r="E49" s="156">
        <v>11.43</v>
      </c>
      <c r="F49" s="157"/>
      <c r="G49" s="158"/>
      <c r="H49" s="159"/>
      <c r="I49" s="159"/>
      <c r="J49" s="159"/>
      <c r="K49" s="159"/>
      <c r="O49" s="160"/>
      <c r="Q49" s="146"/>
    </row>
    <row r="50" spans="1:17" ht="12.75">
      <c r="A50" s="154"/>
      <c r="B50" s="155"/>
      <c r="C50" s="196" t="s">
        <v>136</v>
      </c>
      <c r="D50" s="197"/>
      <c r="E50" s="156">
        <v>0</v>
      </c>
      <c r="F50" s="157"/>
      <c r="G50" s="158"/>
      <c r="H50" s="159"/>
      <c r="I50" s="159"/>
      <c r="J50" s="159"/>
      <c r="K50" s="159"/>
      <c r="O50" s="160"/>
      <c r="Q50" s="146"/>
    </row>
    <row r="51" spans="1:17" ht="12.75">
      <c r="A51" s="154"/>
      <c r="B51" s="155"/>
      <c r="C51" s="196" t="s">
        <v>137</v>
      </c>
      <c r="D51" s="197"/>
      <c r="E51" s="156">
        <v>9.025</v>
      </c>
      <c r="F51" s="157"/>
      <c r="G51" s="158"/>
      <c r="H51" s="159"/>
      <c r="I51" s="159"/>
      <c r="J51" s="159"/>
      <c r="K51" s="159"/>
      <c r="O51" s="160"/>
      <c r="Q51" s="146"/>
    </row>
    <row r="52" spans="1:17" ht="12.75">
      <c r="A52" s="154"/>
      <c r="B52" s="155"/>
      <c r="C52" s="196" t="s">
        <v>138</v>
      </c>
      <c r="D52" s="197"/>
      <c r="E52" s="156">
        <v>0</v>
      </c>
      <c r="F52" s="157"/>
      <c r="G52" s="158"/>
      <c r="H52" s="159"/>
      <c r="I52" s="159"/>
      <c r="J52" s="159"/>
      <c r="K52" s="159"/>
      <c r="O52" s="160"/>
      <c r="Q52" s="146"/>
    </row>
    <row r="53" spans="1:17" ht="12.75">
      <c r="A53" s="154"/>
      <c r="B53" s="155"/>
      <c r="C53" s="196" t="s">
        <v>139</v>
      </c>
      <c r="D53" s="197"/>
      <c r="E53" s="156">
        <v>2.25</v>
      </c>
      <c r="F53" s="157"/>
      <c r="G53" s="158"/>
      <c r="H53" s="159"/>
      <c r="I53" s="159"/>
      <c r="J53" s="159"/>
      <c r="K53" s="159"/>
      <c r="O53" s="160"/>
      <c r="Q53" s="146"/>
    </row>
    <row r="54" spans="1:59" ht="12.75">
      <c r="A54" s="147">
        <v>21</v>
      </c>
      <c r="B54" s="148" t="s">
        <v>140</v>
      </c>
      <c r="C54" s="149" t="s">
        <v>141</v>
      </c>
      <c r="D54" s="150" t="s">
        <v>127</v>
      </c>
      <c r="E54" s="151">
        <v>75.146</v>
      </c>
      <c r="F54" s="151"/>
      <c r="G54" s="152">
        <f>E54*F54</f>
        <v>0</v>
      </c>
      <c r="H54" s="153">
        <v>0</v>
      </c>
      <c r="I54" s="153">
        <f>E54*H54</f>
        <v>0</v>
      </c>
      <c r="J54" s="153">
        <v>0</v>
      </c>
      <c r="K54" s="153">
        <f>E54*J54</f>
        <v>0</v>
      </c>
      <c r="Q54" s="146"/>
      <c r="BB54" s="122">
        <v>1</v>
      </c>
      <c r="BC54" s="122">
        <f>IF(BB54=1,G54,0)</f>
        <v>0</v>
      </c>
      <c r="BD54" s="122">
        <f>IF(BB54=2,G54,0)</f>
        <v>0</v>
      </c>
      <c r="BE54" s="122">
        <f>IF(BB54=3,G54,0)</f>
        <v>0</v>
      </c>
      <c r="BF54" s="122">
        <f>IF(BB54=4,G54,0)</f>
        <v>0</v>
      </c>
      <c r="BG54" s="122">
        <f>IF(BB54=5,G54,0)</f>
        <v>0</v>
      </c>
    </row>
    <row r="55" spans="1:59" ht="12.75">
      <c r="A55" s="147">
        <v>22</v>
      </c>
      <c r="B55" s="148" t="s">
        <v>142</v>
      </c>
      <c r="C55" s="149" t="s">
        <v>143</v>
      </c>
      <c r="D55" s="150" t="s">
        <v>127</v>
      </c>
      <c r="E55" s="151">
        <v>10.15</v>
      </c>
      <c r="F55" s="151"/>
      <c r="G55" s="152">
        <f>E55*F55</f>
        <v>0</v>
      </c>
      <c r="H55" s="153">
        <v>0</v>
      </c>
      <c r="I55" s="153">
        <f>E55*H55</f>
        <v>0</v>
      </c>
      <c r="J55" s="153">
        <v>0</v>
      </c>
      <c r="K55" s="153">
        <f>E55*J55</f>
        <v>0</v>
      </c>
      <c r="Q55" s="146"/>
      <c r="BB55" s="122">
        <v>1</v>
      </c>
      <c r="BC55" s="122">
        <f>IF(BB55=1,G55,0)</f>
        <v>0</v>
      </c>
      <c r="BD55" s="122">
        <f>IF(BB55=2,G55,0)</f>
        <v>0</v>
      </c>
      <c r="BE55" s="122">
        <f>IF(BB55=3,G55,0)</f>
        <v>0</v>
      </c>
      <c r="BF55" s="122">
        <f>IF(BB55=4,G55,0)</f>
        <v>0</v>
      </c>
      <c r="BG55" s="122">
        <f>IF(BB55=5,G55,0)</f>
        <v>0</v>
      </c>
    </row>
    <row r="56" spans="1:17" ht="12.75">
      <c r="A56" s="154"/>
      <c r="B56" s="155"/>
      <c r="C56" s="196" t="s">
        <v>144</v>
      </c>
      <c r="D56" s="197"/>
      <c r="E56" s="156">
        <v>0</v>
      </c>
      <c r="F56" s="157"/>
      <c r="G56" s="158"/>
      <c r="H56" s="159"/>
      <c r="I56" s="159"/>
      <c r="J56" s="159"/>
      <c r="K56" s="159"/>
      <c r="O56" s="160"/>
      <c r="Q56" s="146"/>
    </row>
    <row r="57" spans="1:17" ht="12.75">
      <c r="A57" s="154"/>
      <c r="B57" s="155"/>
      <c r="C57" s="196" t="s">
        <v>145</v>
      </c>
      <c r="D57" s="197"/>
      <c r="E57" s="156">
        <v>10.15</v>
      </c>
      <c r="F57" s="157"/>
      <c r="G57" s="158"/>
      <c r="H57" s="159"/>
      <c r="I57" s="159"/>
      <c r="J57" s="159"/>
      <c r="K57" s="159"/>
      <c r="O57" s="160"/>
      <c r="Q57" s="146"/>
    </row>
    <row r="58" spans="1:59" ht="12.75">
      <c r="A58" s="147">
        <v>23</v>
      </c>
      <c r="B58" s="148" t="s">
        <v>146</v>
      </c>
      <c r="C58" s="149" t="s">
        <v>147</v>
      </c>
      <c r="D58" s="150" t="s">
        <v>127</v>
      </c>
      <c r="E58" s="151">
        <v>82.4819</v>
      </c>
      <c r="F58" s="151"/>
      <c r="G58" s="152">
        <f>E58*F58</f>
        <v>0</v>
      </c>
      <c r="H58" s="153">
        <v>0</v>
      </c>
      <c r="I58" s="153">
        <f>E58*H58</f>
        <v>0</v>
      </c>
      <c r="J58" s="153">
        <v>0</v>
      </c>
      <c r="K58" s="153">
        <f>E58*J58</f>
        <v>0</v>
      </c>
      <c r="Q58" s="146"/>
      <c r="BB58" s="122">
        <v>1</v>
      </c>
      <c r="BC58" s="122">
        <f>IF(BB58=1,G58,0)</f>
        <v>0</v>
      </c>
      <c r="BD58" s="122">
        <f>IF(BB58=2,G58,0)</f>
        <v>0</v>
      </c>
      <c r="BE58" s="122">
        <f>IF(BB58=3,G58,0)</f>
        <v>0</v>
      </c>
      <c r="BF58" s="122">
        <f>IF(BB58=4,G58,0)</f>
        <v>0</v>
      </c>
      <c r="BG58" s="122">
        <f>IF(BB58=5,G58,0)</f>
        <v>0</v>
      </c>
    </row>
    <row r="59" spans="1:59" ht="12.75">
      <c r="A59" s="147">
        <v>24</v>
      </c>
      <c r="B59" s="148" t="s">
        <v>148</v>
      </c>
      <c r="C59" s="149" t="s">
        <v>149</v>
      </c>
      <c r="D59" s="150" t="s">
        <v>127</v>
      </c>
      <c r="E59" s="151">
        <v>82.4819</v>
      </c>
      <c r="F59" s="151"/>
      <c r="G59" s="152">
        <f>E59*F59</f>
        <v>0</v>
      </c>
      <c r="H59" s="153">
        <v>0</v>
      </c>
      <c r="I59" s="153">
        <f>E59*H59</f>
        <v>0</v>
      </c>
      <c r="J59" s="153">
        <v>0</v>
      </c>
      <c r="K59" s="153">
        <f>E59*J59</f>
        <v>0</v>
      </c>
      <c r="Q59" s="146"/>
      <c r="BB59" s="122">
        <v>1</v>
      </c>
      <c r="BC59" s="122">
        <f>IF(BB59=1,G59,0)</f>
        <v>0</v>
      </c>
      <c r="BD59" s="122">
        <f>IF(BB59=2,G59,0)</f>
        <v>0</v>
      </c>
      <c r="BE59" s="122">
        <f>IF(BB59=3,G59,0)</f>
        <v>0</v>
      </c>
      <c r="BF59" s="122">
        <f>IF(BB59=4,G59,0)</f>
        <v>0</v>
      </c>
      <c r="BG59" s="122">
        <f>IF(BB59=5,G59,0)</f>
        <v>0</v>
      </c>
    </row>
    <row r="60" spans="1:17" ht="12.75">
      <c r="A60" s="154"/>
      <c r="B60" s="155"/>
      <c r="C60" s="196" t="s">
        <v>150</v>
      </c>
      <c r="D60" s="197"/>
      <c r="E60" s="156">
        <v>0</v>
      </c>
      <c r="F60" s="157"/>
      <c r="G60" s="158"/>
      <c r="H60" s="159"/>
      <c r="I60" s="159"/>
      <c r="J60" s="159"/>
      <c r="K60" s="159"/>
      <c r="O60" s="160"/>
      <c r="Q60" s="146"/>
    </row>
    <row r="61" spans="1:17" ht="12.75">
      <c r="A61" s="154"/>
      <c r="B61" s="155"/>
      <c r="C61" s="196" t="s">
        <v>151</v>
      </c>
      <c r="D61" s="197"/>
      <c r="E61" s="156">
        <v>12.025</v>
      </c>
      <c r="F61" s="157"/>
      <c r="G61" s="158"/>
      <c r="H61" s="159"/>
      <c r="I61" s="159"/>
      <c r="J61" s="159"/>
      <c r="K61" s="159"/>
      <c r="O61" s="160"/>
      <c r="Q61" s="146"/>
    </row>
    <row r="62" spans="1:17" ht="12.75">
      <c r="A62" s="154"/>
      <c r="B62" s="155"/>
      <c r="C62" s="196" t="s">
        <v>152</v>
      </c>
      <c r="D62" s="197"/>
      <c r="E62" s="156">
        <v>11.4712</v>
      </c>
      <c r="F62" s="157"/>
      <c r="G62" s="158"/>
      <c r="H62" s="159"/>
      <c r="I62" s="159"/>
      <c r="J62" s="159"/>
      <c r="K62" s="159"/>
      <c r="O62" s="160"/>
      <c r="Q62" s="146"/>
    </row>
    <row r="63" spans="1:17" ht="12.75">
      <c r="A63" s="154"/>
      <c r="B63" s="155"/>
      <c r="C63" s="196" t="s">
        <v>153</v>
      </c>
      <c r="D63" s="197"/>
      <c r="E63" s="156">
        <v>0</v>
      </c>
      <c r="F63" s="157"/>
      <c r="G63" s="158"/>
      <c r="H63" s="159"/>
      <c r="I63" s="159"/>
      <c r="J63" s="159"/>
      <c r="K63" s="159"/>
      <c r="O63" s="160"/>
      <c r="Q63" s="146"/>
    </row>
    <row r="64" spans="1:17" ht="12.75">
      <c r="A64" s="154"/>
      <c r="B64" s="155"/>
      <c r="C64" s="196" t="s">
        <v>154</v>
      </c>
      <c r="D64" s="197"/>
      <c r="E64" s="156">
        <v>37.1407</v>
      </c>
      <c r="F64" s="157"/>
      <c r="G64" s="158"/>
      <c r="H64" s="159"/>
      <c r="I64" s="159"/>
      <c r="J64" s="159"/>
      <c r="K64" s="159"/>
      <c r="O64" s="160"/>
      <c r="Q64" s="146"/>
    </row>
    <row r="65" spans="1:17" ht="12.75">
      <c r="A65" s="154"/>
      <c r="B65" s="155"/>
      <c r="C65" s="196" t="s">
        <v>155</v>
      </c>
      <c r="D65" s="197"/>
      <c r="E65" s="156">
        <v>21.845</v>
      </c>
      <c r="F65" s="157"/>
      <c r="G65" s="158"/>
      <c r="H65" s="159"/>
      <c r="I65" s="159"/>
      <c r="J65" s="159"/>
      <c r="K65" s="159"/>
      <c r="O65" s="160"/>
      <c r="Q65" s="146"/>
    </row>
    <row r="66" spans="1:59" ht="12.75">
      <c r="A66" s="147">
        <v>25</v>
      </c>
      <c r="B66" s="148" t="s">
        <v>156</v>
      </c>
      <c r="C66" s="149" t="s">
        <v>157</v>
      </c>
      <c r="D66" s="150" t="s">
        <v>83</v>
      </c>
      <c r="E66" s="151">
        <v>9.25</v>
      </c>
      <c r="F66" s="151"/>
      <c r="G66" s="152">
        <f>E66*F66</f>
        <v>0</v>
      </c>
      <c r="H66" s="153">
        <v>0</v>
      </c>
      <c r="I66" s="153">
        <f>E66*H66</f>
        <v>0</v>
      </c>
      <c r="J66" s="153">
        <v>-0.225</v>
      </c>
      <c r="K66" s="153">
        <f>E66*J66</f>
        <v>-2.0812500000000003</v>
      </c>
      <c r="Q66" s="146"/>
      <c r="BB66" s="122">
        <v>1</v>
      </c>
      <c r="BC66" s="122">
        <f>IF(BB66=1,G66,0)</f>
        <v>0</v>
      </c>
      <c r="BD66" s="122">
        <f>IF(BB66=2,G66,0)</f>
        <v>0</v>
      </c>
      <c r="BE66" s="122">
        <f>IF(BB66=3,G66,0)</f>
        <v>0</v>
      </c>
      <c r="BF66" s="122">
        <f>IF(BB66=4,G66,0)</f>
        <v>0</v>
      </c>
      <c r="BG66" s="122">
        <f>IF(BB66=5,G66,0)</f>
        <v>0</v>
      </c>
    </row>
    <row r="67" spans="1:17" ht="12.75">
      <c r="A67" s="154"/>
      <c r="B67" s="155"/>
      <c r="C67" s="196" t="s">
        <v>158</v>
      </c>
      <c r="D67" s="197"/>
      <c r="E67" s="156">
        <v>0</v>
      </c>
      <c r="F67" s="157"/>
      <c r="G67" s="158"/>
      <c r="H67" s="159"/>
      <c r="I67" s="159"/>
      <c r="J67" s="159"/>
      <c r="K67" s="159"/>
      <c r="O67" s="160"/>
      <c r="Q67" s="146"/>
    </row>
    <row r="68" spans="1:17" ht="12.75">
      <c r="A68" s="154"/>
      <c r="B68" s="155"/>
      <c r="C68" s="196" t="s">
        <v>159</v>
      </c>
      <c r="D68" s="197"/>
      <c r="E68" s="156">
        <v>9.25</v>
      </c>
      <c r="F68" s="157"/>
      <c r="G68" s="158"/>
      <c r="H68" s="159"/>
      <c r="I68" s="159"/>
      <c r="J68" s="159"/>
      <c r="K68" s="159"/>
      <c r="O68" s="160"/>
      <c r="Q68" s="146"/>
    </row>
    <row r="69" spans="1:59" ht="12.75">
      <c r="A69" s="147">
        <v>26</v>
      </c>
      <c r="B69" s="148" t="s">
        <v>160</v>
      </c>
      <c r="C69" s="149" t="s">
        <v>161</v>
      </c>
      <c r="D69" s="150" t="s">
        <v>127</v>
      </c>
      <c r="E69" s="151">
        <v>22.8175</v>
      </c>
      <c r="F69" s="151"/>
      <c r="G69" s="152">
        <f>E69*F69</f>
        <v>0</v>
      </c>
      <c r="H69" s="153">
        <v>0</v>
      </c>
      <c r="I69" s="153">
        <f>E69*H69</f>
        <v>0</v>
      </c>
      <c r="J69" s="153">
        <v>0</v>
      </c>
      <c r="K69" s="153">
        <f>E69*J69</f>
        <v>0</v>
      </c>
      <c r="Q69" s="146"/>
      <c r="BB69" s="122">
        <v>1</v>
      </c>
      <c r="BC69" s="122">
        <f>IF(BB69=1,G69,0)</f>
        <v>0</v>
      </c>
      <c r="BD69" s="122">
        <f>IF(BB69=2,G69,0)</f>
        <v>0</v>
      </c>
      <c r="BE69" s="122">
        <f>IF(BB69=3,G69,0)</f>
        <v>0</v>
      </c>
      <c r="BF69" s="122">
        <f>IF(BB69=4,G69,0)</f>
        <v>0</v>
      </c>
      <c r="BG69" s="122">
        <f>IF(BB69=5,G69,0)</f>
        <v>0</v>
      </c>
    </row>
    <row r="70" spans="1:17" ht="12.75">
      <c r="A70" s="154"/>
      <c r="B70" s="155"/>
      <c r="C70" s="196" t="s">
        <v>162</v>
      </c>
      <c r="D70" s="197"/>
      <c r="E70" s="156">
        <v>0</v>
      </c>
      <c r="F70" s="157"/>
      <c r="G70" s="158"/>
      <c r="H70" s="159"/>
      <c r="I70" s="159"/>
      <c r="J70" s="159"/>
      <c r="K70" s="159"/>
      <c r="O70" s="160"/>
      <c r="Q70" s="146"/>
    </row>
    <row r="71" spans="1:17" ht="12.75">
      <c r="A71" s="154"/>
      <c r="B71" s="155"/>
      <c r="C71" s="196" t="s">
        <v>163</v>
      </c>
      <c r="D71" s="197"/>
      <c r="E71" s="156">
        <v>11.3536</v>
      </c>
      <c r="F71" s="157"/>
      <c r="G71" s="158"/>
      <c r="H71" s="159"/>
      <c r="I71" s="159"/>
      <c r="J71" s="159"/>
      <c r="K71" s="159"/>
      <c r="O71" s="160"/>
      <c r="Q71" s="146"/>
    </row>
    <row r="72" spans="1:17" ht="12.75">
      <c r="A72" s="154"/>
      <c r="B72" s="155"/>
      <c r="C72" s="196" t="s">
        <v>164</v>
      </c>
      <c r="D72" s="197"/>
      <c r="E72" s="156">
        <v>11.4639</v>
      </c>
      <c r="F72" s="157"/>
      <c r="G72" s="158"/>
      <c r="H72" s="159"/>
      <c r="I72" s="159"/>
      <c r="J72" s="159"/>
      <c r="K72" s="159"/>
      <c r="O72" s="160"/>
      <c r="Q72" s="146"/>
    </row>
    <row r="73" spans="1:59" ht="12.75">
      <c r="A73" s="147">
        <v>27</v>
      </c>
      <c r="B73" s="148" t="s">
        <v>165</v>
      </c>
      <c r="C73" s="149" t="s">
        <v>166</v>
      </c>
      <c r="D73" s="150" t="s">
        <v>127</v>
      </c>
      <c r="E73" s="151">
        <v>44.7817</v>
      </c>
      <c r="F73" s="151"/>
      <c r="G73" s="152">
        <f>E73*F73</f>
        <v>0</v>
      </c>
      <c r="H73" s="153">
        <v>0</v>
      </c>
      <c r="I73" s="153">
        <f>E73*H73</f>
        <v>0</v>
      </c>
      <c r="J73" s="153">
        <v>0</v>
      </c>
      <c r="K73" s="153">
        <f>E73*J73</f>
        <v>0</v>
      </c>
      <c r="Q73" s="146"/>
      <c r="BB73" s="122">
        <v>1</v>
      </c>
      <c r="BC73" s="122">
        <f>IF(BB73=1,G73,0)</f>
        <v>0</v>
      </c>
      <c r="BD73" s="122">
        <f>IF(BB73=2,G73,0)</f>
        <v>0</v>
      </c>
      <c r="BE73" s="122">
        <f>IF(BB73=3,G73,0)</f>
        <v>0</v>
      </c>
      <c r="BF73" s="122">
        <f>IF(BB73=4,G73,0)</f>
        <v>0</v>
      </c>
      <c r="BG73" s="122">
        <f>IF(BB73=5,G73,0)</f>
        <v>0</v>
      </c>
    </row>
    <row r="74" spans="1:17" ht="12.75">
      <c r="A74" s="154"/>
      <c r="B74" s="155"/>
      <c r="C74" s="196" t="s">
        <v>167</v>
      </c>
      <c r="D74" s="197"/>
      <c r="E74" s="156">
        <v>0</v>
      </c>
      <c r="F74" s="157"/>
      <c r="G74" s="158"/>
      <c r="H74" s="159"/>
      <c r="I74" s="159"/>
      <c r="J74" s="159"/>
      <c r="K74" s="159"/>
      <c r="O74" s="160"/>
      <c r="Q74" s="146"/>
    </row>
    <row r="75" spans="1:17" ht="12.75">
      <c r="A75" s="154"/>
      <c r="B75" s="155"/>
      <c r="C75" s="196" t="s">
        <v>168</v>
      </c>
      <c r="D75" s="197"/>
      <c r="E75" s="156">
        <v>35.6492</v>
      </c>
      <c r="F75" s="157"/>
      <c r="G75" s="158"/>
      <c r="H75" s="159"/>
      <c r="I75" s="159"/>
      <c r="J75" s="159"/>
      <c r="K75" s="159"/>
      <c r="O75" s="160"/>
      <c r="Q75" s="146"/>
    </row>
    <row r="76" spans="1:17" ht="12.75">
      <c r="A76" s="154"/>
      <c r="B76" s="155"/>
      <c r="C76" s="196" t="s">
        <v>169</v>
      </c>
      <c r="D76" s="197"/>
      <c r="E76" s="156">
        <v>9.1325</v>
      </c>
      <c r="F76" s="157"/>
      <c r="G76" s="158"/>
      <c r="H76" s="159"/>
      <c r="I76" s="159"/>
      <c r="J76" s="159"/>
      <c r="K76" s="159"/>
      <c r="O76" s="160"/>
      <c r="Q76" s="146"/>
    </row>
    <row r="77" spans="1:59" ht="12.75">
      <c r="A77" s="147">
        <v>28</v>
      </c>
      <c r="B77" s="148" t="s">
        <v>170</v>
      </c>
      <c r="C77" s="149" t="s">
        <v>171</v>
      </c>
      <c r="D77" s="150" t="s">
        <v>78</v>
      </c>
      <c r="E77" s="151">
        <v>6</v>
      </c>
      <c r="F77" s="151"/>
      <c r="G77" s="152">
        <f>E77*F77</f>
        <v>0</v>
      </c>
      <c r="H77" s="153">
        <v>0</v>
      </c>
      <c r="I77" s="153">
        <f>E77*H77</f>
        <v>0</v>
      </c>
      <c r="J77" s="153">
        <v>0</v>
      </c>
      <c r="K77" s="153">
        <f>E77*J77</f>
        <v>0</v>
      </c>
      <c r="Q77" s="146"/>
      <c r="BB77" s="122">
        <v>1</v>
      </c>
      <c r="BC77" s="122">
        <f>IF(BB77=1,G77,0)</f>
        <v>0</v>
      </c>
      <c r="BD77" s="122">
        <f>IF(BB77=2,G77,0)</f>
        <v>0</v>
      </c>
      <c r="BE77" s="122">
        <f>IF(BB77=3,G77,0)</f>
        <v>0</v>
      </c>
      <c r="BF77" s="122">
        <f>IF(BB77=4,G77,0)</f>
        <v>0</v>
      </c>
      <c r="BG77" s="122">
        <f>IF(BB77=5,G77,0)</f>
        <v>0</v>
      </c>
    </row>
    <row r="78" spans="1:59" ht="12.75">
      <c r="A78" s="147">
        <v>29</v>
      </c>
      <c r="B78" s="148" t="s">
        <v>172</v>
      </c>
      <c r="C78" s="149" t="s">
        <v>173</v>
      </c>
      <c r="D78" s="150" t="s">
        <v>78</v>
      </c>
      <c r="E78" s="151">
        <v>4</v>
      </c>
      <c r="F78" s="151"/>
      <c r="G78" s="152">
        <f>E78*F78</f>
        <v>0</v>
      </c>
      <c r="H78" s="153">
        <v>0</v>
      </c>
      <c r="I78" s="153">
        <f>E78*H78</f>
        <v>0</v>
      </c>
      <c r="J78" s="153">
        <v>0</v>
      </c>
      <c r="K78" s="153">
        <f>E78*J78</f>
        <v>0</v>
      </c>
      <c r="Q78" s="146"/>
      <c r="BB78" s="122">
        <v>1</v>
      </c>
      <c r="BC78" s="122">
        <f>IF(BB78=1,G78,0)</f>
        <v>0</v>
      </c>
      <c r="BD78" s="122">
        <f>IF(BB78=2,G78,0)</f>
        <v>0</v>
      </c>
      <c r="BE78" s="122">
        <f>IF(BB78=3,G78,0)</f>
        <v>0</v>
      </c>
      <c r="BF78" s="122">
        <f>IF(BB78=4,G78,0)</f>
        <v>0</v>
      </c>
      <c r="BG78" s="122">
        <f>IF(BB78=5,G78,0)</f>
        <v>0</v>
      </c>
    </row>
    <row r="79" spans="1:59" ht="12.75">
      <c r="A79" s="147">
        <v>30</v>
      </c>
      <c r="B79" s="148" t="s">
        <v>174</v>
      </c>
      <c r="C79" s="149" t="s">
        <v>175</v>
      </c>
      <c r="D79" s="150" t="s">
        <v>127</v>
      </c>
      <c r="E79" s="151">
        <v>5.55</v>
      </c>
      <c r="F79" s="151"/>
      <c r="G79" s="152">
        <f>E79*F79</f>
        <v>0</v>
      </c>
      <c r="H79" s="153">
        <v>0</v>
      </c>
      <c r="I79" s="153">
        <f>E79*H79</f>
        <v>0</v>
      </c>
      <c r="J79" s="153">
        <v>0</v>
      </c>
      <c r="K79" s="153">
        <f>E79*J79</f>
        <v>0</v>
      </c>
      <c r="Q79" s="146"/>
      <c r="BB79" s="122">
        <v>1</v>
      </c>
      <c r="BC79" s="122">
        <f>IF(BB79=1,G79,0)</f>
        <v>0</v>
      </c>
      <c r="BD79" s="122">
        <f>IF(BB79=2,G79,0)</f>
        <v>0</v>
      </c>
      <c r="BE79" s="122">
        <f>IF(BB79=3,G79,0)</f>
        <v>0</v>
      </c>
      <c r="BF79" s="122">
        <f>IF(BB79=4,G79,0)</f>
        <v>0</v>
      </c>
      <c r="BG79" s="122">
        <f>IF(BB79=5,G79,0)</f>
        <v>0</v>
      </c>
    </row>
    <row r="80" spans="1:17" ht="12.75">
      <c r="A80" s="154"/>
      <c r="B80" s="155"/>
      <c r="C80" s="196" t="s">
        <v>176</v>
      </c>
      <c r="D80" s="197"/>
      <c r="E80" s="156">
        <v>0</v>
      </c>
      <c r="F80" s="157"/>
      <c r="G80" s="158"/>
      <c r="H80" s="159"/>
      <c r="I80" s="159"/>
      <c r="J80" s="159"/>
      <c r="K80" s="159"/>
      <c r="O80" s="160"/>
      <c r="Q80" s="146"/>
    </row>
    <row r="81" spans="1:17" ht="12.75">
      <c r="A81" s="154"/>
      <c r="B81" s="155"/>
      <c r="C81" s="196" t="s">
        <v>177</v>
      </c>
      <c r="D81" s="197"/>
      <c r="E81" s="156">
        <v>5.55</v>
      </c>
      <c r="F81" s="157"/>
      <c r="G81" s="158"/>
      <c r="H81" s="159"/>
      <c r="I81" s="159"/>
      <c r="J81" s="159"/>
      <c r="K81" s="159"/>
      <c r="O81" s="160"/>
      <c r="Q81" s="146"/>
    </row>
    <row r="82" spans="1:59" ht="25.5">
      <c r="A82" s="147">
        <v>31</v>
      </c>
      <c r="B82" s="148" t="s">
        <v>178</v>
      </c>
      <c r="C82" s="149" t="s">
        <v>179</v>
      </c>
      <c r="D82" s="150" t="s">
        <v>127</v>
      </c>
      <c r="E82" s="151">
        <v>13.779</v>
      </c>
      <c r="F82" s="151"/>
      <c r="G82" s="152">
        <f>E82*F82</f>
        <v>0</v>
      </c>
      <c r="H82" s="153">
        <v>1.7</v>
      </c>
      <c r="I82" s="153">
        <f>E82*H82</f>
        <v>23.4243</v>
      </c>
      <c r="J82" s="153">
        <v>0</v>
      </c>
      <c r="K82" s="153">
        <f>E82*J82</f>
        <v>0</v>
      </c>
      <c r="Q82" s="146"/>
      <c r="BB82" s="122">
        <v>1</v>
      </c>
      <c r="BC82" s="122">
        <f>IF(BB82=1,G82,0)</f>
        <v>0</v>
      </c>
      <c r="BD82" s="122">
        <f>IF(BB82=2,G82,0)</f>
        <v>0</v>
      </c>
      <c r="BE82" s="122">
        <f>IF(BB82=3,G82,0)</f>
        <v>0</v>
      </c>
      <c r="BF82" s="122">
        <f>IF(BB82=4,G82,0)</f>
        <v>0</v>
      </c>
      <c r="BG82" s="122">
        <f>IF(BB82=5,G82,0)</f>
        <v>0</v>
      </c>
    </row>
    <row r="83" spans="1:17" ht="12.75">
      <c r="A83" s="154"/>
      <c r="B83" s="155"/>
      <c r="C83" s="196" t="s">
        <v>180</v>
      </c>
      <c r="D83" s="197"/>
      <c r="E83" s="156">
        <v>0</v>
      </c>
      <c r="F83" s="157"/>
      <c r="G83" s="158"/>
      <c r="H83" s="159"/>
      <c r="I83" s="159"/>
      <c r="J83" s="159"/>
      <c r="K83" s="159"/>
      <c r="O83" s="160"/>
      <c r="Q83" s="146"/>
    </row>
    <row r="84" spans="1:17" ht="12.75">
      <c r="A84" s="154"/>
      <c r="B84" s="155"/>
      <c r="C84" s="196" t="s">
        <v>181</v>
      </c>
      <c r="D84" s="197"/>
      <c r="E84" s="156">
        <v>11.979</v>
      </c>
      <c r="F84" s="157"/>
      <c r="G84" s="158"/>
      <c r="H84" s="159"/>
      <c r="I84" s="159"/>
      <c r="J84" s="159"/>
      <c r="K84" s="159"/>
      <c r="O84" s="160"/>
      <c r="Q84" s="146"/>
    </row>
    <row r="85" spans="1:17" ht="12.75">
      <c r="A85" s="154"/>
      <c r="B85" s="155"/>
      <c r="C85" s="196" t="s">
        <v>182</v>
      </c>
      <c r="D85" s="197"/>
      <c r="E85" s="156">
        <v>1.8</v>
      </c>
      <c r="F85" s="157"/>
      <c r="G85" s="158"/>
      <c r="H85" s="159"/>
      <c r="I85" s="159"/>
      <c r="J85" s="159"/>
      <c r="K85" s="159"/>
      <c r="O85" s="160"/>
      <c r="Q85" s="146"/>
    </row>
    <row r="86" spans="1:59" ht="25.5">
      <c r="A86" s="147">
        <v>32</v>
      </c>
      <c r="B86" s="148" t="s">
        <v>183</v>
      </c>
      <c r="C86" s="149" t="s">
        <v>184</v>
      </c>
      <c r="D86" s="150" t="s">
        <v>127</v>
      </c>
      <c r="E86" s="151">
        <v>87.1279</v>
      </c>
      <c r="F86" s="151"/>
      <c r="G86" s="152">
        <f>E86*F86</f>
        <v>0</v>
      </c>
      <c r="H86" s="153">
        <v>0</v>
      </c>
      <c r="I86" s="153">
        <f>E86*H86</f>
        <v>0</v>
      </c>
      <c r="J86" s="153">
        <v>0</v>
      </c>
      <c r="K86" s="153">
        <f>E86*J86</f>
        <v>0</v>
      </c>
      <c r="Q86" s="146"/>
      <c r="BB86" s="122">
        <v>1</v>
      </c>
      <c r="BC86" s="122">
        <f>IF(BB86=1,G86,0)</f>
        <v>0</v>
      </c>
      <c r="BD86" s="122">
        <f>IF(BB86=2,G86,0)</f>
        <v>0</v>
      </c>
      <c r="BE86" s="122">
        <f>IF(BB86=3,G86,0)</f>
        <v>0</v>
      </c>
      <c r="BF86" s="122">
        <f>IF(BB86=4,G86,0)</f>
        <v>0</v>
      </c>
      <c r="BG86" s="122">
        <f>IF(BB86=5,G86,0)</f>
        <v>0</v>
      </c>
    </row>
    <row r="87" spans="1:17" ht="12.75">
      <c r="A87" s="154"/>
      <c r="B87" s="155"/>
      <c r="C87" s="196" t="s">
        <v>185</v>
      </c>
      <c r="D87" s="197"/>
      <c r="E87" s="156">
        <v>157.6279</v>
      </c>
      <c r="F87" s="157"/>
      <c r="G87" s="158"/>
      <c r="H87" s="159"/>
      <c r="I87" s="159"/>
      <c r="J87" s="159"/>
      <c r="K87" s="159"/>
      <c r="O87" s="160"/>
      <c r="Q87" s="146"/>
    </row>
    <row r="88" spans="1:17" ht="12.75">
      <c r="A88" s="154"/>
      <c r="B88" s="155"/>
      <c r="C88" s="196" t="s">
        <v>186</v>
      </c>
      <c r="D88" s="197"/>
      <c r="E88" s="156">
        <v>4.6</v>
      </c>
      <c r="F88" s="157"/>
      <c r="G88" s="158"/>
      <c r="H88" s="159"/>
      <c r="I88" s="159"/>
      <c r="J88" s="159"/>
      <c r="K88" s="159"/>
      <c r="O88" s="160"/>
      <c r="Q88" s="146"/>
    </row>
    <row r="89" spans="1:17" ht="12.75">
      <c r="A89" s="154"/>
      <c r="B89" s="155"/>
      <c r="C89" s="196" t="s">
        <v>187</v>
      </c>
      <c r="D89" s="197"/>
      <c r="E89" s="156">
        <v>-22.82</v>
      </c>
      <c r="F89" s="157"/>
      <c r="G89" s="158"/>
      <c r="H89" s="159"/>
      <c r="I89" s="159"/>
      <c r="J89" s="159"/>
      <c r="K89" s="159"/>
      <c r="O89" s="160"/>
      <c r="Q89" s="146"/>
    </row>
    <row r="90" spans="1:17" ht="12.75">
      <c r="A90" s="154"/>
      <c r="B90" s="155"/>
      <c r="C90" s="196" t="s">
        <v>188</v>
      </c>
      <c r="D90" s="197"/>
      <c r="E90" s="156">
        <v>-44.78</v>
      </c>
      <c r="F90" s="157"/>
      <c r="G90" s="158"/>
      <c r="H90" s="159"/>
      <c r="I90" s="159"/>
      <c r="J90" s="159"/>
      <c r="K90" s="159"/>
      <c r="O90" s="160"/>
      <c r="Q90" s="146"/>
    </row>
    <row r="91" spans="1:17" ht="12.75">
      <c r="A91" s="154"/>
      <c r="B91" s="155"/>
      <c r="C91" s="196" t="s">
        <v>189</v>
      </c>
      <c r="D91" s="197"/>
      <c r="E91" s="156">
        <v>-7.5</v>
      </c>
      <c r="F91" s="157"/>
      <c r="G91" s="158"/>
      <c r="H91" s="159"/>
      <c r="I91" s="159"/>
      <c r="J91" s="159"/>
      <c r="K91" s="159"/>
      <c r="O91" s="160"/>
      <c r="Q91" s="146"/>
    </row>
    <row r="92" spans="1:59" ht="25.5">
      <c r="A92" s="147">
        <v>33</v>
      </c>
      <c r="B92" s="148" t="s">
        <v>190</v>
      </c>
      <c r="C92" s="149" t="s">
        <v>191</v>
      </c>
      <c r="D92" s="150" t="s">
        <v>127</v>
      </c>
      <c r="E92" s="151">
        <v>871.28</v>
      </c>
      <c r="F92" s="151"/>
      <c r="G92" s="152">
        <f>E92*F92</f>
        <v>0</v>
      </c>
      <c r="H92" s="153">
        <v>0</v>
      </c>
      <c r="I92" s="153">
        <f>E92*H92</f>
        <v>0</v>
      </c>
      <c r="J92" s="153">
        <v>0</v>
      </c>
      <c r="K92" s="153">
        <f>E92*J92</f>
        <v>0</v>
      </c>
      <c r="Q92" s="146"/>
      <c r="BB92" s="122">
        <v>1</v>
      </c>
      <c r="BC92" s="122">
        <f>IF(BB92=1,G92,0)</f>
        <v>0</v>
      </c>
      <c r="BD92" s="122">
        <f>IF(BB92=2,G92,0)</f>
        <v>0</v>
      </c>
      <c r="BE92" s="122">
        <f>IF(BB92=3,G92,0)</f>
        <v>0</v>
      </c>
      <c r="BF92" s="122">
        <f>IF(BB92=4,G92,0)</f>
        <v>0</v>
      </c>
      <c r="BG92" s="122">
        <f>IF(BB92=5,G92,0)</f>
        <v>0</v>
      </c>
    </row>
    <row r="93" spans="1:17" ht="12.75">
      <c r="A93" s="154"/>
      <c r="B93" s="155"/>
      <c r="C93" s="196" t="s">
        <v>192</v>
      </c>
      <c r="D93" s="197"/>
      <c r="E93" s="156">
        <v>871.28</v>
      </c>
      <c r="F93" s="157"/>
      <c r="G93" s="158"/>
      <c r="H93" s="159"/>
      <c r="I93" s="159"/>
      <c r="J93" s="159"/>
      <c r="K93" s="159"/>
      <c r="O93" s="160"/>
      <c r="Q93" s="146"/>
    </row>
    <row r="94" spans="1:59" ht="12.75">
      <c r="A94" s="147">
        <v>34</v>
      </c>
      <c r="B94" s="148" t="s">
        <v>193</v>
      </c>
      <c r="C94" s="149" t="s">
        <v>194</v>
      </c>
      <c r="D94" s="150" t="s">
        <v>78</v>
      </c>
      <c r="E94" s="151">
        <v>30</v>
      </c>
      <c r="F94" s="151"/>
      <c r="G94" s="152">
        <f aca="true" t="shared" si="8" ref="G94:G106">E94*F94</f>
        <v>0</v>
      </c>
      <c r="H94" s="153">
        <v>0</v>
      </c>
      <c r="I94" s="153">
        <f aca="true" t="shared" si="9" ref="I94:I106">E94*H94</f>
        <v>0</v>
      </c>
      <c r="J94" s="153">
        <v>0</v>
      </c>
      <c r="K94" s="153">
        <f aca="true" t="shared" si="10" ref="K94:K106">E94*J94</f>
        <v>0</v>
      </c>
      <c r="Q94" s="146"/>
      <c r="BB94" s="122">
        <v>1</v>
      </c>
      <c r="BC94" s="122">
        <f aca="true" t="shared" si="11" ref="BC94:BC106">IF(BB94=1,G94,0)</f>
        <v>0</v>
      </c>
      <c r="BD94" s="122">
        <f aca="true" t="shared" si="12" ref="BD94:BD106">IF(BB94=2,G94,0)</f>
        <v>0</v>
      </c>
      <c r="BE94" s="122">
        <f aca="true" t="shared" si="13" ref="BE94:BE106">IF(BB94=3,G94,0)</f>
        <v>0</v>
      </c>
      <c r="BF94" s="122">
        <f aca="true" t="shared" si="14" ref="BF94:BF106">IF(BB94=4,G94,0)</f>
        <v>0</v>
      </c>
      <c r="BG94" s="122">
        <f aca="true" t="shared" si="15" ref="BG94:BG106">IF(BB94=5,G94,0)</f>
        <v>0</v>
      </c>
    </row>
    <row r="95" spans="1:59" ht="12.75">
      <c r="A95" s="147">
        <v>35</v>
      </c>
      <c r="B95" s="148" t="s">
        <v>195</v>
      </c>
      <c r="C95" s="149" t="s">
        <v>196</v>
      </c>
      <c r="D95" s="150" t="s">
        <v>78</v>
      </c>
      <c r="E95" s="151">
        <v>6</v>
      </c>
      <c r="F95" s="151"/>
      <c r="G95" s="152">
        <f t="shared" si="8"/>
        <v>0</v>
      </c>
      <c r="H95" s="153">
        <v>0</v>
      </c>
      <c r="I95" s="153">
        <f t="shared" si="9"/>
        <v>0</v>
      </c>
      <c r="J95" s="153">
        <v>0</v>
      </c>
      <c r="K95" s="153">
        <f t="shared" si="10"/>
        <v>0</v>
      </c>
      <c r="Q95" s="146"/>
      <c r="BB95" s="122">
        <v>1</v>
      </c>
      <c r="BC95" s="122">
        <f t="shared" si="11"/>
        <v>0</v>
      </c>
      <c r="BD95" s="122">
        <f t="shared" si="12"/>
        <v>0</v>
      </c>
      <c r="BE95" s="122">
        <f t="shared" si="13"/>
        <v>0</v>
      </c>
      <c r="BF95" s="122">
        <f t="shared" si="14"/>
        <v>0</v>
      </c>
      <c r="BG95" s="122">
        <f t="shared" si="15"/>
        <v>0</v>
      </c>
    </row>
    <row r="96" spans="1:59" ht="12.75">
      <c r="A96" s="147">
        <v>36</v>
      </c>
      <c r="B96" s="148" t="s">
        <v>197</v>
      </c>
      <c r="C96" s="149" t="s">
        <v>198</v>
      </c>
      <c r="D96" s="150" t="s">
        <v>78</v>
      </c>
      <c r="E96" s="151">
        <v>3</v>
      </c>
      <c r="F96" s="151"/>
      <c r="G96" s="152">
        <f t="shared" si="8"/>
        <v>0</v>
      </c>
      <c r="H96" s="153">
        <v>0</v>
      </c>
      <c r="I96" s="153">
        <f t="shared" si="9"/>
        <v>0</v>
      </c>
      <c r="J96" s="153">
        <v>0</v>
      </c>
      <c r="K96" s="153">
        <f t="shared" si="10"/>
        <v>0</v>
      </c>
      <c r="Q96" s="146"/>
      <c r="BB96" s="122">
        <v>1</v>
      </c>
      <c r="BC96" s="122">
        <f t="shared" si="11"/>
        <v>0</v>
      </c>
      <c r="BD96" s="122">
        <f t="shared" si="12"/>
        <v>0</v>
      </c>
      <c r="BE96" s="122">
        <f t="shared" si="13"/>
        <v>0</v>
      </c>
      <c r="BF96" s="122">
        <f t="shared" si="14"/>
        <v>0</v>
      </c>
      <c r="BG96" s="122">
        <f t="shared" si="15"/>
        <v>0</v>
      </c>
    </row>
    <row r="97" spans="1:59" ht="12.75">
      <c r="A97" s="147">
        <v>37</v>
      </c>
      <c r="B97" s="148" t="s">
        <v>199</v>
      </c>
      <c r="C97" s="149" t="s">
        <v>200</v>
      </c>
      <c r="D97" s="150" t="s">
        <v>78</v>
      </c>
      <c r="E97" s="151">
        <v>6</v>
      </c>
      <c r="F97" s="151"/>
      <c r="G97" s="152">
        <f t="shared" si="8"/>
        <v>0</v>
      </c>
      <c r="H97" s="153">
        <v>0</v>
      </c>
      <c r="I97" s="153">
        <f t="shared" si="9"/>
        <v>0</v>
      </c>
      <c r="J97" s="153">
        <v>0</v>
      </c>
      <c r="K97" s="153">
        <f t="shared" si="10"/>
        <v>0</v>
      </c>
      <c r="Q97" s="146"/>
      <c r="BB97" s="122">
        <v>1</v>
      </c>
      <c r="BC97" s="122">
        <f t="shared" si="11"/>
        <v>0</v>
      </c>
      <c r="BD97" s="122">
        <f t="shared" si="12"/>
        <v>0</v>
      </c>
      <c r="BE97" s="122">
        <f t="shared" si="13"/>
        <v>0</v>
      </c>
      <c r="BF97" s="122">
        <f t="shared" si="14"/>
        <v>0</v>
      </c>
      <c r="BG97" s="122">
        <f t="shared" si="15"/>
        <v>0</v>
      </c>
    </row>
    <row r="98" spans="1:59" ht="12.75">
      <c r="A98" s="147">
        <v>38</v>
      </c>
      <c r="B98" s="148" t="s">
        <v>201</v>
      </c>
      <c r="C98" s="149" t="s">
        <v>202</v>
      </c>
      <c r="D98" s="150" t="s">
        <v>78</v>
      </c>
      <c r="E98" s="151">
        <v>3</v>
      </c>
      <c r="F98" s="151"/>
      <c r="G98" s="152">
        <f t="shared" si="8"/>
        <v>0</v>
      </c>
      <c r="H98" s="153">
        <v>0</v>
      </c>
      <c r="I98" s="153">
        <f t="shared" si="9"/>
        <v>0</v>
      </c>
      <c r="J98" s="153">
        <v>0</v>
      </c>
      <c r="K98" s="153">
        <f t="shared" si="10"/>
        <v>0</v>
      </c>
      <c r="Q98" s="146"/>
      <c r="BB98" s="122">
        <v>1</v>
      </c>
      <c r="BC98" s="122">
        <f t="shared" si="11"/>
        <v>0</v>
      </c>
      <c r="BD98" s="122">
        <f t="shared" si="12"/>
        <v>0</v>
      </c>
      <c r="BE98" s="122">
        <f t="shared" si="13"/>
        <v>0</v>
      </c>
      <c r="BF98" s="122">
        <f t="shared" si="14"/>
        <v>0</v>
      </c>
      <c r="BG98" s="122">
        <f t="shared" si="15"/>
        <v>0</v>
      </c>
    </row>
    <row r="99" spans="1:59" ht="12.75">
      <c r="A99" s="147">
        <v>39</v>
      </c>
      <c r="B99" s="148" t="s">
        <v>203</v>
      </c>
      <c r="C99" s="149" t="s">
        <v>204</v>
      </c>
      <c r="D99" s="150" t="s">
        <v>78</v>
      </c>
      <c r="E99" s="151">
        <v>1</v>
      </c>
      <c r="F99" s="151"/>
      <c r="G99" s="152">
        <f t="shared" si="8"/>
        <v>0</v>
      </c>
      <c r="H99" s="153">
        <v>0</v>
      </c>
      <c r="I99" s="153">
        <f t="shared" si="9"/>
        <v>0</v>
      </c>
      <c r="J99" s="153">
        <v>0</v>
      </c>
      <c r="K99" s="153">
        <f t="shared" si="10"/>
        <v>0</v>
      </c>
      <c r="Q99" s="146"/>
      <c r="BB99" s="122">
        <v>1</v>
      </c>
      <c r="BC99" s="122">
        <f t="shared" si="11"/>
        <v>0</v>
      </c>
      <c r="BD99" s="122">
        <f t="shared" si="12"/>
        <v>0</v>
      </c>
      <c r="BE99" s="122">
        <f t="shared" si="13"/>
        <v>0</v>
      </c>
      <c r="BF99" s="122">
        <f t="shared" si="14"/>
        <v>0</v>
      </c>
      <c r="BG99" s="122">
        <f t="shared" si="15"/>
        <v>0</v>
      </c>
    </row>
    <row r="100" spans="1:59" ht="12.75">
      <c r="A100" s="147">
        <v>40</v>
      </c>
      <c r="B100" s="148" t="s">
        <v>205</v>
      </c>
      <c r="C100" s="149" t="s">
        <v>206</v>
      </c>
      <c r="D100" s="150" t="s">
        <v>78</v>
      </c>
      <c r="E100" s="151">
        <v>30</v>
      </c>
      <c r="F100" s="151"/>
      <c r="G100" s="152">
        <f t="shared" si="8"/>
        <v>0</v>
      </c>
      <c r="H100" s="153">
        <v>0</v>
      </c>
      <c r="I100" s="153">
        <f t="shared" si="9"/>
        <v>0</v>
      </c>
      <c r="J100" s="153">
        <v>0</v>
      </c>
      <c r="K100" s="153">
        <f t="shared" si="10"/>
        <v>0</v>
      </c>
      <c r="Q100" s="146"/>
      <c r="BB100" s="122">
        <v>1</v>
      </c>
      <c r="BC100" s="122">
        <f t="shared" si="11"/>
        <v>0</v>
      </c>
      <c r="BD100" s="122">
        <f t="shared" si="12"/>
        <v>0</v>
      </c>
      <c r="BE100" s="122">
        <f t="shared" si="13"/>
        <v>0</v>
      </c>
      <c r="BF100" s="122">
        <f t="shared" si="14"/>
        <v>0</v>
      </c>
      <c r="BG100" s="122">
        <f t="shared" si="15"/>
        <v>0</v>
      </c>
    </row>
    <row r="101" spans="1:59" ht="12.75">
      <c r="A101" s="147">
        <v>41</v>
      </c>
      <c r="B101" s="148" t="s">
        <v>207</v>
      </c>
      <c r="C101" s="149" t="s">
        <v>208</v>
      </c>
      <c r="D101" s="150" t="s">
        <v>78</v>
      </c>
      <c r="E101" s="151">
        <v>6</v>
      </c>
      <c r="F101" s="151"/>
      <c r="G101" s="152">
        <f t="shared" si="8"/>
        <v>0</v>
      </c>
      <c r="H101" s="153">
        <v>0</v>
      </c>
      <c r="I101" s="153">
        <f t="shared" si="9"/>
        <v>0</v>
      </c>
      <c r="J101" s="153">
        <v>0</v>
      </c>
      <c r="K101" s="153">
        <f t="shared" si="10"/>
        <v>0</v>
      </c>
      <c r="Q101" s="146"/>
      <c r="BB101" s="122">
        <v>1</v>
      </c>
      <c r="BC101" s="122">
        <f t="shared" si="11"/>
        <v>0</v>
      </c>
      <c r="BD101" s="122">
        <f t="shared" si="12"/>
        <v>0</v>
      </c>
      <c r="BE101" s="122">
        <f t="shared" si="13"/>
        <v>0</v>
      </c>
      <c r="BF101" s="122">
        <f t="shared" si="14"/>
        <v>0</v>
      </c>
      <c r="BG101" s="122">
        <f t="shared" si="15"/>
        <v>0</v>
      </c>
    </row>
    <row r="102" spans="1:59" ht="12.75">
      <c r="A102" s="147">
        <v>42</v>
      </c>
      <c r="B102" s="148" t="s">
        <v>209</v>
      </c>
      <c r="C102" s="149" t="s">
        <v>210</v>
      </c>
      <c r="D102" s="150" t="s">
        <v>78</v>
      </c>
      <c r="E102" s="151">
        <v>3</v>
      </c>
      <c r="F102" s="151"/>
      <c r="G102" s="152">
        <f t="shared" si="8"/>
        <v>0</v>
      </c>
      <c r="H102" s="153">
        <v>0</v>
      </c>
      <c r="I102" s="153">
        <f t="shared" si="9"/>
        <v>0</v>
      </c>
      <c r="J102" s="153">
        <v>0</v>
      </c>
      <c r="K102" s="153">
        <f t="shared" si="10"/>
        <v>0</v>
      </c>
      <c r="Q102" s="146"/>
      <c r="BB102" s="122">
        <v>1</v>
      </c>
      <c r="BC102" s="122">
        <f t="shared" si="11"/>
        <v>0</v>
      </c>
      <c r="BD102" s="122">
        <f t="shared" si="12"/>
        <v>0</v>
      </c>
      <c r="BE102" s="122">
        <f t="shared" si="13"/>
        <v>0</v>
      </c>
      <c r="BF102" s="122">
        <f t="shared" si="14"/>
        <v>0</v>
      </c>
      <c r="BG102" s="122">
        <f t="shared" si="15"/>
        <v>0</v>
      </c>
    </row>
    <row r="103" spans="1:59" ht="12.75">
      <c r="A103" s="147">
        <v>43</v>
      </c>
      <c r="B103" s="148" t="s">
        <v>211</v>
      </c>
      <c r="C103" s="149" t="s">
        <v>212</v>
      </c>
      <c r="D103" s="150" t="s">
        <v>78</v>
      </c>
      <c r="E103" s="151">
        <v>6</v>
      </c>
      <c r="F103" s="151"/>
      <c r="G103" s="152">
        <f t="shared" si="8"/>
        <v>0</v>
      </c>
      <c r="H103" s="153">
        <v>0</v>
      </c>
      <c r="I103" s="153">
        <f t="shared" si="9"/>
        <v>0</v>
      </c>
      <c r="J103" s="153">
        <v>0</v>
      </c>
      <c r="K103" s="153">
        <f t="shared" si="10"/>
        <v>0</v>
      </c>
      <c r="Q103" s="146"/>
      <c r="BB103" s="122">
        <v>1</v>
      </c>
      <c r="BC103" s="122">
        <f t="shared" si="11"/>
        <v>0</v>
      </c>
      <c r="BD103" s="122">
        <f t="shared" si="12"/>
        <v>0</v>
      </c>
      <c r="BE103" s="122">
        <f t="shared" si="13"/>
        <v>0</v>
      </c>
      <c r="BF103" s="122">
        <f t="shared" si="14"/>
        <v>0</v>
      </c>
      <c r="BG103" s="122">
        <f t="shared" si="15"/>
        <v>0</v>
      </c>
    </row>
    <row r="104" spans="1:59" ht="12.75">
      <c r="A104" s="147">
        <v>44</v>
      </c>
      <c r="B104" s="148" t="s">
        <v>213</v>
      </c>
      <c r="C104" s="149" t="s">
        <v>214</v>
      </c>
      <c r="D104" s="150" t="s">
        <v>78</v>
      </c>
      <c r="E104" s="151">
        <v>3</v>
      </c>
      <c r="F104" s="151"/>
      <c r="G104" s="152">
        <f t="shared" si="8"/>
        <v>0</v>
      </c>
      <c r="H104" s="153">
        <v>0</v>
      </c>
      <c r="I104" s="153">
        <f t="shared" si="9"/>
        <v>0</v>
      </c>
      <c r="J104" s="153">
        <v>0</v>
      </c>
      <c r="K104" s="153">
        <f t="shared" si="10"/>
        <v>0</v>
      </c>
      <c r="Q104" s="146"/>
      <c r="BB104" s="122">
        <v>1</v>
      </c>
      <c r="BC104" s="122">
        <f t="shared" si="11"/>
        <v>0</v>
      </c>
      <c r="BD104" s="122">
        <f t="shared" si="12"/>
        <v>0</v>
      </c>
      <c r="BE104" s="122">
        <f t="shared" si="13"/>
        <v>0</v>
      </c>
      <c r="BF104" s="122">
        <f t="shared" si="14"/>
        <v>0</v>
      </c>
      <c r="BG104" s="122">
        <f t="shared" si="15"/>
        <v>0</v>
      </c>
    </row>
    <row r="105" spans="1:59" ht="12.75">
      <c r="A105" s="147">
        <v>45</v>
      </c>
      <c r="B105" s="148" t="s">
        <v>215</v>
      </c>
      <c r="C105" s="149" t="s">
        <v>216</v>
      </c>
      <c r="D105" s="150" t="s">
        <v>78</v>
      </c>
      <c r="E105" s="151">
        <v>1</v>
      </c>
      <c r="F105" s="151"/>
      <c r="G105" s="152">
        <f t="shared" si="8"/>
        <v>0</v>
      </c>
      <c r="H105" s="153">
        <v>0</v>
      </c>
      <c r="I105" s="153">
        <f t="shared" si="9"/>
        <v>0</v>
      </c>
      <c r="J105" s="153">
        <v>0</v>
      </c>
      <c r="K105" s="153">
        <f t="shared" si="10"/>
        <v>0</v>
      </c>
      <c r="Q105" s="146"/>
      <c r="BB105" s="122">
        <v>1</v>
      </c>
      <c r="BC105" s="122">
        <f t="shared" si="11"/>
        <v>0</v>
      </c>
      <c r="BD105" s="122">
        <f t="shared" si="12"/>
        <v>0</v>
      </c>
      <c r="BE105" s="122">
        <f t="shared" si="13"/>
        <v>0</v>
      </c>
      <c r="BF105" s="122">
        <f t="shared" si="14"/>
        <v>0</v>
      </c>
      <c r="BG105" s="122">
        <f t="shared" si="15"/>
        <v>0</v>
      </c>
    </row>
    <row r="106" spans="1:59" ht="12.75">
      <c r="A106" s="147">
        <v>46</v>
      </c>
      <c r="B106" s="148" t="s">
        <v>217</v>
      </c>
      <c r="C106" s="149" t="s">
        <v>218</v>
      </c>
      <c r="D106" s="150" t="s">
        <v>83</v>
      </c>
      <c r="E106" s="151">
        <v>579</v>
      </c>
      <c r="F106" s="151"/>
      <c r="G106" s="152">
        <f t="shared" si="8"/>
        <v>0</v>
      </c>
      <c r="H106" s="153">
        <v>0</v>
      </c>
      <c r="I106" s="153">
        <f t="shared" si="9"/>
        <v>0</v>
      </c>
      <c r="J106" s="153">
        <v>0</v>
      </c>
      <c r="K106" s="153">
        <f t="shared" si="10"/>
        <v>0</v>
      </c>
      <c r="Q106" s="146"/>
      <c r="BB106" s="122">
        <v>1</v>
      </c>
      <c r="BC106" s="122">
        <f t="shared" si="11"/>
        <v>0</v>
      </c>
      <c r="BD106" s="122">
        <f t="shared" si="12"/>
        <v>0</v>
      </c>
      <c r="BE106" s="122">
        <f t="shared" si="13"/>
        <v>0</v>
      </c>
      <c r="BF106" s="122">
        <f t="shared" si="14"/>
        <v>0</v>
      </c>
      <c r="BG106" s="122">
        <f t="shared" si="15"/>
        <v>0</v>
      </c>
    </row>
    <row r="107" spans="1:17" ht="12.75">
      <c r="A107" s="154"/>
      <c r="B107" s="155"/>
      <c r="C107" s="196" t="s">
        <v>219</v>
      </c>
      <c r="D107" s="197"/>
      <c r="E107" s="156">
        <v>415.2</v>
      </c>
      <c r="F107" s="157"/>
      <c r="G107" s="158"/>
      <c r="H107" s="159"/>
      <c r="I107" s="159"/>
      <c r="J107" s="159"/>
      <c r="K107" s="159"/>
      <c r="O107" s="160"/>
      <c r="Q107" s="146"/>
    </row>
    <row r="108" spans="1:17" ht="12.75">
      <c r="A108" s="154"/>
      <c r="B108" s="155"/>
      <c r="C108" s="196" t="s">
        <v>220</v>
      </c>
      <c r="D108" s="197"/>
      <c r="E108" s="156">
        <v>163.8</v>
      </c>
      <c r="F108" s="157"/>
      <c r="G108" s="158"/>
      <c r="H108" s="159"/>
      <c r="I108" s="159"/>
      <c r="J108" s="159"/>
      <c r="K108" s="159"/>
      <c r="O108" s="160"/>
      <c r="Q108" s="146"/>
    </row>
    <row r="109" spans="1:59" ht="12.75">
      <c r="A109" s="147">
        <v>47</v>
      </c>
      <c r="B109" s="148" t="s">
        <v>221</v>
      </c>
      <c r="C109" s="149" t="s">
        <v>222</v>
      </c>
      <c r="D109" s="150" t="s">
        <v>127</v>
      </c>
      <c r="E109" s="151">
        <v>87.128</v>
      </c>
      <c r="F109" s="151"/>
      <c r="G109" s="152">
        <f>E109*F109</f>
        <v>0</v>
      </c>
      <c r="H109" s="153">
        <v>0</v>
      </c>
      <c r="I109" s="153">
        <f>E109*H109</f>
        <v>0</v>
      </c>
      <c r="J109" s="153">
        <v>0</v>
      </c>
      <c r="K109" s="153">
        <f>E109*J109</f>
        <v>0</v>
      </c>
      <c r="Q109" s="146"/>
      <c r="BB109" s="122">
        <v>1</v>
      </c>
      <c r="BC109" s="122">
        <f>IF(BB109=1,G109,0)</f>
        <v>0</v>
      </c>
      <c r="BD109" s="122">
        <f>IF(BB109=2,G109,0)</f>
        <v>0</v>
      </c>
      <c r="BE109" s="122">
        <f>IF(BB109=3,G109,0)</f>
        <v>0</v>
      </c>
      <c r="BF109" s="122">
        <f>IF(BB109=4,G109,0)</f>
        <v>0</v>
      </c>
      <c r="BG109" s="122">
        <f>IF(BB109=5,G109,0)</f>
        <v>0</v>
      </c>
    </row>
    <row r="110" spans="1:59" ht="12.75">
      <c r="A110" s="161"/>
      <c r="B110" s="162" t="s">
        <v>73</v>
      </c>
      <c r="C110" s="163" t="str">
        <f>CONCATENATE(B7," ",C7)</f>
        <v>1 Zemní práce</v>
      </c>
      <c r="D110" s="161"/>
      <c r="E110" s="164"/>
      <c r="F110" s="164"/>
      <c r="G110" s="165">
        <f>SUM(G7:G109)</f>
        <v>0</v>
      </c>
      <c r="H110" s="166"/>
      <c r="I110" s="167">
        <f>SUM(I7:I109)</f>
        <v>24.168899999999997</v>
      </c>
      <c r="J110" s="166"/>
      <c r="K110" s="167">
        <f>SUM(K7:K109)</f>
        <v>-83.44205</v>
      </c>
      <c r="Q110" s="146"/>
      <c r="BC110" s="168">
        <f>SUM(BC7:BC109)</f>
        <v>0</v>
      </c>
      <c r="BD110" s="168">
        <f>SUM(BD7:BD109)</f>
        <v>0</v>
      </c>
      <c r="BE110" s="168">
        <f>SUM(BE7:BE109)</f>
        <v>0</v>
      </c>
      <c r="BF110" s="168">
        <f>SUM(BF7:BF109)</f>
        <v>0</v>
      </c>
      <c r="BG110" s="168">
        <f>SUM(BG7:BG109)</f>
        <v>0</v>
      </c>
    </row>
    <row r="111" spans="1:17" ht="12.75">
      <c r="A111" s="139" t="s">
        <v>69</v>
      </c>
      <c r="B111" s="140" t="s">
        <v>223</v>
      </c>
      <c r="C111" s="141" t="s">
        <v>224</v>
      </c>
      <c r="D111" s="142"/>
      <c r="E111" s="143"/>
      <c r="F111" s="143"/>
      <c r="G111" s="144"/>
      <c r="H111" s="145"/>
      <c r="I111" s="145"/>
      <c r="J111" s="145"/>
      <c r="K111" s="145"/>
      <c r="Q111" s="146"/>
    </row>
    <row r="112" spans="1:59" ht="12.75">
      <c r="A112" s="147">
        <v>48</v>
      </c>
      <c r="B112" s="148" t="s">
        <v>225</v>
      </c>
      <c r="C112" s="149" t="s">
        <v>226</v>
      </c>
      <c r="D112" s="150" t="s">
        <v>83</v>
      </c>
      <c r="E112" s="151">
        <v>510.8</v>
      </c>
      <c r="F112" s="151"/>
      <c r="G112" s="152">
        <f>E112*F112</f>
        <v>0</v>
      </c>
      <c r="H112" s="153">
        <v>0</v>
      </c>
      <c r="I112" s="153">
        <f>E112*H112</f>
        <v>0</v>
      </c>
      <c r="J112" s="153">
        <v>0</v>
      </c>
      <c r="K112" s="153">
        <f>E112*J112</f>
        <v>0</v>
      </c>
      <c r="Q112" s="146"/>
      <c r="BB112" s="122">
        <v>1</v>
      </c>
      <c r="BC112" s="122">
        <f>IF(BB112=1,G112,0)</f>
        <v>0</v>
      </c>
      <c r="BD112" s="122">
        <f>IF(BB112=2,G112,0)</f>
        <v>0</v>
      </c>
      <c r="BE112" s="122">
        <f>IF(BB112=3,G112,0)</f>
        <v>0</v>
      </c>
      <c r="BF112" s="122">
        <f>IF(BB112=4,G112,0)</f>
        <v>0</v>
      </c>
      <c r="BG112" s="122">
        <f>IF(BB112=5,G112,0)</f>
        <v>0</v>
      </c>
    </row>
    <row r="113" spans="1:17" ht="12.75">
      <c r="A113" s="154"/>
      <c r="B113" s="155"/>
      <c r="C113" s="196" t="s">
        <v>227</v>
      </c>
      <c r="D113" s="197"/>
      <c r="E113" s="156">
        <v>0</v>
      </c>
      <c r="F113" s="157"/>
      <c r="G113" s="158"/>
      <c r="H113" s="159"/>
      <c r="I113" s="159"/>
      <c r="J113" s="159"/>
      <c r="K113" s="159"/>
      <c r="O113" s="160"/>
      <c r="Q113" s="146"/>
    </row>
    <row r="114" spans="1:17" ht="12.75">
      <c r="A114" s="154"/>
      <c r="B114" s="155"/>
      <c r="C114" s="196" t="s">
        <v>228</v>
      </c>
      <c r="D114" s="197"/>
      <c r="E114" s="156">
        <v>242.4</v>
      </c>
      <c r="F114" s="157"/>
      <c r="G114" s="158"/>
      <c r="H114" s="159"/>
      <c r="I114" s="159"/>
      <c r="J114" s="159"/>
      <c r="K114" s="159"/>
      <c r="O114" s="160"/>
      <c r="Q114" s="146"/>
    </row>
    <row r="115" spans="1:17" ht="12.75">
      <c r="A115" s="154"/>
      <c r="B115" s="155"/>
      <c r="C115" s="196" t="s">
        <v>229</v>
      </c>
      <c r="D115" s="197"/>
      <c r="E115" s="156">
        <v>268.4</v>
      </c>
      <c r="F115" s="157"/>
      <c r="G115" s="158"/>
      <c r="H115" s="159"/>
      <c r="I115" s="159"/>
      <c r="J115" s="159"/>
      <c r="K115" s="159"/>
      <c r="O115" s="160"/>
      <c r="Q115" s="146"/>
    </row>
    <row r="116" spans="1:59" ht="12.75">
      <c r="A116" s="147">
        <v>49</v>
      </c>
      <c r="B116" s="148" t="s">
        <v>230</v>
      </c>
      <c r="C116" s="149" t="s">
        <v>231</v>
      </c>
      <c r="D116" s="150" t="s">
        <v>121</v>
      </c>
      <c r="E116" s="151">
        <v>22.5</v>
      </c>
      <c r="F116" s="151"/>
      <c r="G116" s="152">
        <f>E116*F116</f>
        <v>0</v>
      </c>
      <c r="H116" s="153">
        <v>0.05556</v>
      </c>
      <c r="I116" s="153">
        <f>E116*H116</f>
        <v>1.2501</v>
      </c>
      <c r="J116" s="153">
        <v>0</v>
      </c>
      <c r="K116" s="153">
        <f>E116*J116</f>
        <v>0</v>
      </c>
      <c r="Q116" s="146"/>
      <c r="BB116" s="122">
        <v>1</v>
      </c>
      <c r="BC116" s="122">
        <f>IF(BB116=1,G116,0)</f>
        <v>0</v>
      </c>
      <c r="BD116" s="122">
        <f>IF(BB116=2,G116,0)</f>
        <v>0</v>
      </c>
      <c r="BE116" s="122">
        <f>IF(BB116=3,G116,0)</f>
        <v>0</v>
      </c>
      <c r="BF116" s="122">
        <f>IF(BB116=4,G116,0)</f>
        <v>0</v>
      </c>
      <c r="BG116" s="122">
        <f>IF(BB116=5,G116,0)</f>
        <v>0</v>
      </c>
    </row>
    <row r="117" spans="1:17" ht="12.75">
      <c r="A117" s="154"/>
      <c r="B117" s="155"/>
      <c r="C117" s="196" t="s">
        <v>232</v>
      </c>
      <c r="D117" s="197"/>
      <c r="E117" s="156">
        <v>22.5</v>
      </c>
      <c r="F117" s="157"/>
      <c r="G117" s="158"/>
      <c r="H117" s="159"/>
      <c r="I117" s="159"/>
      <c r="J117" s="159"/>
      <c r="K117" s="159"/>
      <c r="O117" s="160"/>
      <c r="Q117" s="146"/>
    </row>
    <row r="118" spans="1:59" ht="12.75">
      <c r="A118" s="147">
        <v>50</v>
      </c>
      <c r="B118" s="148" t="s">
        <v>233</v>
      </c>
      <c r="C118" s="149" t="s">
        <v>234</v>
      </c>
      <c r="D118" s="150" t="s">
        <v>121</v>
      </c>
      <c r="E118" s="151">
        <v>22.5</v>
      </c>
      <c r="F118" s="151"/>
      <c r="G118" s="152">
        <f>E118*F118</f>
        <v>0</v>
      </c>
      <c r="H118" s="153">
        <v>0.00029</v>
      </c>
      <c r="I118" s="153">
        <f>E118*H118</f>
        <v>0.006525</v>
      </c>
      <c r="J118" s="153">
        <v>0</v>
      </c>
      <c r="K118" s="153">
        <f>E118*J118</f>
        <v>0</v>
      </c>
      <c r="Q118" s="146"/>
      <c r="BB118" s="122">
        <v>1</v>
      </c>
      <c r="BC118" s="122">
        <f>IF(BB118=1,G118,0)</f>
        <v>0</v>
      </c>
      <c r="BD118" s="122">
        <f>IF(BB118=2,G118,0)</f>
        <v>0</v>
      </c>
      <c r="BE118" s="122">
        <f>IF(BB118=3,G118,0)</f>
        <v>0</v>
      </c>
      <c r="BF118" s="122">
        <f>IF(BB118=4,G118,0)</f>
        <v>0</v>
      </c>
      <c r="BG118" s="122">
        <f>IF(BB118=5,G118,0)</f>
        <v>0</v>
      </c>
    </row>
    <row r="119" spans="1:59" ht="12.75">
      <c r="A119" s="147">
        <v>51</v>
      </c>
      <c r="B119" s="148" t="s">
        <v>235</v>
      </c>
      <c r="C119" s="149" t="s">
        <v>236</v>
      </c>
      <c r="D119" s="150" t="s">
        <v>237</v>
      </c>
      <c r="E119" s="151">
        <v>18</v>
      </c>
      <c r="F119" s="151"/>
      <c r="G119" s="152">
        <f>E119*F119</f>
        <v>0</v>
      </c>
      <c r="H119" s="153">
        <v>7E-05</v>
      </c>
      <c r="I119" s="153">
        <f>E119*H119</f>
        <v>0.0012599999999999998</v>
      </c>
      <c r="J119" s="153">
        <v>0</v>
      </c>
      <c r="K119" s="153">
        <f>E119*J119</f>
        <v>0</v>
      </c>
      <c r="Q119" s="146"/>
      <c r="BB119" s="122">
        <v>1</v>
      </c>
      <c r="BC119" s="122">
        <f>IF(BB119=1,G119,0)</f>
        <v>0</v>
      </c>
      <c r="BD119" s="122">
        <f>IF(BB119=2,G119,0)</f>
        <v>0</v>
      </c>
      <c r="BE119" s="122">
        <f>IF(BB119=3,G119,0)</f>
        <v>0</v>
      </c>
      <c r="BF119" s="122">
        <f>IF(BB119=4,G119,0)</f>
        <v>0</v>
      </c>
      <c r="BG119" s="122">
        <f>IF(BB119=5,G119,0)</f>
        <v>0</v>
      </c>
    </row>
    <row r="120" spans="1:59" ht="12.75">
      <c r="A120" s="147">
        <v>52</v>
      </c>
      <c r="B120" s="148" t="s">
        <v>238</v>
      </c>
      <c r="C120" s="149" t="s">
        <v>239</v>
      </c>
      <c r="D120" s="150" t="s">
        <v>237</v>
      </c>
      <c r="E120" s="151">
        <v>3</v>
      </c>
      <c r="F120" s="151"/>
      <c r="G120" s="152">
        <f>E120*F120</f>
        <v>0</v>
      </c>
      <c r="H120" s="153">
        <v>4E-05</v>
      </c>
      <c r="I120" s="153">
        <f>E120*H120</f>
        <v>0.00012000000000000002</v>
      </c>
      <c r="J120" s="153">
        <v>0</v>
      </c>
      <c r="K120" s="153">
        <f>E120*J120</f>
        <v>0</v>
      </c>
      <c r="Q120" s="146"/>
      <c r="BB120" s="122">
        <v>1</v>
      </c>
      <c r="BC120" s="122">
        <f>IF(BB120=1,G120,0)</f>
        <v>0</v>
      </c>
      <c r="BD120" s="122">
        <f>IF(BB120=2,G120,0)</f>
        <v>0</v>
      </c>
      <c r="BE120" s="122">
        <f>IF(BB120=3,G120,0)</f>
        <v>0</v>
      </c>
      <c r="BF120" s="122">
        <f>IF(BB120=4,G120,0)</f>
        <v>0</v>
      </c>
      <c r="BG120" s="122">
        <f>IF(BB120=5,G120,0)</f>
        <v>0</v>
      </c>
    </row>
    <row r="121" spans="1:59" ht="12.75">
      <c r="A121" s="147">
        <v>53</v>
      </c>
      <c r="B121" s="148" t="s">
        <v>240</v>
      </c>
      <c r="C121" s="149" t="s">
        <v>241</v>
      </c>
      <c r="D121" s="150" t="s">
        <v>78</v>
      </c>
      <c r="E121" s="151">
        <v>3</v>
      </c>
      <c r="F121" s="151"/>
      <c r="G121" s="152">
        <f>E121*F121</f>
        <v>0</v>
      </c>
      <c r="H121" s="153">
        <v>0.00854</v>
      </c>
      <c r="I121" s="153">
        <f>E121*H121</f>
        <v>0.025620000000000004</v>
      </c>
      <c r="J121" s="153">
        <v>0</v>
      </c>
      <c r="K121" s="153">
        <f>E121*J121</f>
        <v>0</v>
      </c>
      <c r="Q121" s="146"/>
      <c r="BB121" s="122">
        <v>1</v>
      </c>
      <c r="BC121" s="122">
        <f>IF(BB121=1,G121,0)</f>
        <v>0</v>
      </c>
      <c r="BD121" s="122">
        <f>IF(BB121=2,G121,0)</f>
        <v>0</v>
      </c>
      <c r="BE121" s="122">
        <f>IF(BB121=3,G121,0)</f>
        <v>0</v>
      </c>
      <c r="BF121" s="122">
        <f>IF(BB121=4,G121,0)</f>
        <v>0</v>
      </c>
      <c r="BG121" s="122">
        <f>IF(BB121=5,G121,0)</f>
        <v>0</v>
      </c>
    </row>
    <row r="122" spans="1:59" ht="12.75">
      <c r="A122" s="147">
        <v>54</v>
      </c>
      <c r="B122" s="148" t="s">
        <v>242</v>
      </c>
      <c r="C122" s="149" t="s">
        <v>243</v>
      </c>
      <c r="D122" s="150" t="s">
        <v>127</v>
      </c>
      <c r="E122" s="151">
        <v>0.609</v>
      </c>
      <c r="F122" s="151"/>
      <c r="G122" s="152">
        <f>E122*F122</f>
        <v>0</v>
      </c>
      <c r="H122" s="153">
        <v>2.525</v>
      </c>
      <c r="I122" s="153">
        <f>E122*H122</f>
        <v>1.537725</v>
      </c>
      <c r="J122" s="153">
        <v>0</v>
      </c>
      <c r="K122" s="153">
        <f>E122*J122</f>
        <v>0</v>
      </c>
      <c r="Q122" s="146"/>
      <c r="BB122" s="122">
        <v>1</v>
      </c>
      <c r="BC122" s="122">
        <f>IF(BB122=1,G122,0)</f>
        <v>0</v>
      </c>
      <c r="BD122" s="122">
        <f>IF(BB122=2,G122,0)</f>
        <v>0</v>
      </c>
      <c r="BE122" s="122">
        <f>IF(BB122=3,G122,0)</f>
        <v>0</v>
      </c>
      <c r="BF122" s="122">
        <f>IF(BB122=4,G122,0)</f>
        <v>0</v>
      </c>
      <c r="BG122" s="122">
        <f>IF(BB122=5,G122,0)</f>
        <v>0</v>
      </c>
    </row>
    <row r="123" spans="1:17" ht="12.75">
      <c r="A123" s="154"/>
      <c r="B123" s="155"/>
      <c r="C123" s="196" t="s">
        <v>244</v>
      </c>
      <c r="D123" s="197"/>
      <c r="E123" s="156">
        <v>0</v>
      </c>
      <c r="F123" s="157"/>
      <c r="G123" s="158"/>
      <c r="H123" s="159"/>
      <c r="I123" s="159"/>
      <c r="J123" s="159"/>
      <c r="K123" s="159"/>
      <c r="O123" s="160"/>
      <c r="Q123" s="146"/>
    </row>
    <row r="124" spans="1:17" ht="12.75">
      <c r="A124" s="154"/>
      <c r="B124" s="155"/>
      <c r="C124" s="196" t="s">
        <v>245</v>
      </c>
      <c r="D124" s="197"/>
      <c r="E124" s="156">
        <v>0.609</v>
      </c>
      <c r="F124" s="157"/>
      <c r="G124" s="158"/>
      <c r="H124" s="159"/>
      <c r="I124" s="159"/>
      <c r="J124" s="159"/>
      <c r="K124" s="159"/>
      <c r="O124" s="160"/>
      <c r="Q124" s="146"/>
    </row>
    <row r="125" spans="1:59" ht="25.5">
      <c r="A125" s="147">
        <v>55</v>
      </c>
      <c r="B125" s="148" t="s">
        <v>246</v>
      </c>
      <c r="C125" s="149" t="s">
        <v>247</v>
      </c>
      <c r="D125" s="150" t="s">
        <v>248</v>
      </c>
      <c r="E125" s="151">
        <v>0.0203</v>
      </c>
      <c r="F125" s="151"/>
      <c r="G125" s="152">
        <f>E125*F125</f>
        <v>0</v>
      </c>
      <c r="H125" s="153">
        <v>1.05702</v>
      </c>
      <c r="I125" s="153">
        <f>E125*H125</f>
        <v>0.021457506</v>
      </c>
      <c r="J125" s="153">
        <v>0</v>
      </c>
      <c r="K125" s="153">
        <f>E125*J125</f>
        <v>0</v>
      </c>
      <c r="Q125" s="146"/>
      <c r="BB125" s="122">
        <v>1</v>
      </c>
      <c r="BC125" s="122">
        <f>IF(BB125=1,G125,0)</f>
        <v>0</v>
      </c>
      <c r="BD125" s="122">
        <f>IF(BB125=2,G125,0)</f>
        <v>0</v>
      </c>
      <c r="BE125" s="122">
        <f>IF(BB125=3,G125,0)</f>
        <v>0</v>
      </c>
      <c r="BF125" s="122">
        <f>IF(BB125=4,G125,0)</f>
        <v>0</v>
      </c>
      <c r="BG125" s="122">
        <f>IF(BB125=5,G125,0)</f>
        <v>0</v>
      </c>
    </row>
    <row r="126" spans="1:17" ht="12.75">
      <c r="A126" s="154"/>
      <c r="B126" s="155"/>
      <c r="C126" s="196" t="s">
        <v>249</v>
      </c>
      <c r="D126" s="197"/>
      <c r="E126" s="156">
        <v>0.0203</v>
      </c>
      <c r="F126" s="157"/>
      <c r="G126" s="158"/>
      <c r="H126" s="159"/>
      <c r="I126" s="159"/>
      <c r="J126" s="159"/>
      <c r="K126" s="159"/>
      <c r="O126" s="160"/>
      <c r="Q126" s="146"/>
    </row>
    <row r="127" spans="1:59" ht="12.75">
      <c r="A127" s="161"/>
      <c r="B127" s="162" t="s">
        <v>73</v>
      </c>
      <c r="C127" s="163" t="str">
        <f>CONCATENATE(B111," ",C111)</f>
        <v>2 Základy,zvláštní zakládání</v>
      </c>
      <c r="D127" s="161"/>
      <c r="E127" s="164"/>
      <c r="F127" s="164"/>
      <c r="G127" s="165">
        <f>SUM(G111:G126)</f>
        <v>0</v>
      </c>
      <c r="H127" s="166"/>
      <c r="I127" s="167">
        <f>SUM(I111:I126)</f>
        <v>2.8428075059999998</v>
      </c>
      <c r="J127" s="166"/>
      <c r="K127" s="167">
        <f>SUM(K111:K126)</f>
        <v>0</v>
      </c>
      <c r="Q127" s="146"/>
      <c r="BC127" s="168">
        <f>SUM(BC111:BC126)</f>
        <v>0</v>
      </c>
      <c r="BD127" s="168">
        <f>SUM(BD111:BD126)</f>
        <v>0</v>
      </c>
      <c r="BE127" s="168">
        <f>SUM(BE111:BE126)</f>
        <v>0</v>
      </c>
      <c r="BF127" s="168">
        <f>SUM(BF111:BF126)</f>
        <v>0</v>
      </c>
      <c r="BG127" s="168">
        <f>SUM(BG111:BG126)</f>
        <v>0</v>
      </c>
    </row>
    <row r="128" spans="1:17" ht="12.75">
      <c r="A128" s="139" t="s">
        <v>69</v>
      </c>
      <c r="B128" s="140" t="s">
        <v>250</v>
      </c>
      <c r="C128" s="141" t="s">
        <v>251</v>
      </c>
      <c r="D128" s="142"/>
      <c r="E128" s="143"/>
      <c r="F128" s="143"/>
      <c r="G128" s="144"/>
      <c r="H128" s="145"/>
      <c r="I128" s="145"/>
      <c r="J128" s="145"/>
      <c r="K128" s="145"/>
      <c r="Q128" s="146"/>
    </row>
    <row r="129" spans="1:59" ht="25.5">
      <c r="A129" s="147">
        <v>56</v>
      </c>
      <c r="B129" s="148" t="s">
        <v>252</v>
      </c>
      <c r="C129" s="149" t="s">
        <v>253</v>
      </c>
      <c r="D129" s="150" t="s">
        <v>83</v>
      </c>
      <c r="E129" s="151">
        <v>9.7658</v>
      </c>
      <c r="F129" s="151"/>
      <c r="G129" s="152">
        <f>E129*F129</f>
        <v>0</v>
      </c>
      <c r="H129" s="153">
        <v>0.546</v>
      </c>
      <c r="I129" s="153">
        <f>E129*H129</f>
        <v>5.332126800000001</v>
      </c>
      <c r="J129" s="153">
        <v>0</v>
      </c>
      <c r="K129" s="153">
        <f>E129*J129</f>
        <v>0</v>
      </c>
      <c r="Q129" s="146"/>
      <c r="BB129" s="122">
        <v>1</v>
      </c>
      <c r="BC129" s="122">
        <f>IF(BB129=1,G129,0)</f>
        <v>0</v>
      </c>
      <c r="BD129" s="122">
        <f>IF(BB129=2,G129,0)</f>
        <v>0</v>
      </c>
      <c r="BE129" s="122">
        <f>IF(BB129=3,G129,0)</f>
        <v>0</v>
      </c>
      <c r="BF129" s="122">
        <f>IF(BB129=4,G129,0)</f>
        <v>0</v>
      </c>
      <c r="BG129" s="122">
        <f>IF(BB129=5,G129,0)</f>
        <v>0</v>
      </c>
    </row>
    <row r="130" spans="1:17" ht="12.75">
      <c r="A130" s="154"/>
      <c r="B130" s="155"/>
      <c r="C130" s="196" t="s">
        <v>254</v>
      </c>
      <c r="D130" s="197"/>
      <c r="E130" s="156">
        <v>0</v>
      </c>
      <c r="F130" s="157"/>
      <c r="G130" s="158"/>
      <c r="H130" s="159"/>
      <c r="I130" s="159"/>
      <c r="J130" s="159"/>
      <c r="K130" s="159"/>
      <c r="O130" s="160"/>
      <c r="Q130" s="146"/>
    </row>
    <row r="131" spans="1:17" ht="12.75">
      <c r="A131" s="154"/>
      <c r="B131" s="155"/>
      <c r="C131" s="196" t="s">
        <v>255</v>
      </c>
      <c r="D131" s="197"/>
      <c r="E131" s="156">
        <v>9.7658</v>
      </c>
      <c r="F131" s="157"/>
      <c r="G131" s="158"/>
      <c r="H131" s="159"/>
      <c r="I131" s="159"/>
      <c r="J131" s="159"/>
      <c r="K131" s="159"/>
      <c r="O131" s="160"/>
      <c r="Q131" s="146"/>
    </row>
    <row r="132" spans="1:59" ht="12.75">
      <c r="A132" s="147">
        <v>57</v>
      </c>
      <c r="B132" s="148" t="s">
        <v>256</v>
      </c>
      <c r="C132" s="149" t="s">
        <v>257</v>
      </c>
      <c r="D132" s="150" t="s">
        <v>127</v>
      </c>
      <c r="E132" s="151">
        <v>4.0565</v>
      </c>
      <c r="F132" s="151"/>
      <c r="G132" s="152">
        <f>E132*F132</f>
        <v>0</v>
      </c>
      <c r="H132" s="153">
        <v>2.53117</v>
      </c>
      <c r="I132" s="153">
        <f>E132*H132</f>
        <v>10.267691104999999</v>
      </c>
      <c r="J132" s="153">
        <v>0</v>
      </c>
      <c r="K132" s="153">
        <f>E132*J132</f>
        <v>0</v>
      </c>
      <c r="Q132" s="146"/>
      <c r="BB132" s="122">
        <v>1</v>
      </c>
      <c r="BC132" s="122">
        <f>IF(BB132=1,G132,0)</f>
        <v>0</v>
      </c>
      <c r="BD132" s="122">
        <f>IF(BB132=2,G132,0)</f>
        <v>0</v>
      </c>
      <c r="BE132" s="122">
        <f>IF(BB132=3,G132,0)</f>
        <v>0</v>
      </c>
      <c r="BF132" s="122">
        <f>IF(BB132=4,G132,0)</f>
        <v>0</v>
      </c>
      <c r="BG132" s="122">
        <f>IF(BB132=5,G132,0)</f>
        <v>0</v>
      </c>
    </row>
    <row r="133" spans="1:17" ht="12.75">
      <c r="A133" s="154"/>
      <c r="B133" s="155"/>
      <c r="C133" s="196" t="s">
        <v>258</v>
      </c>
      <c r="D133" s="197"/>
      <c r="E133" s="156">
        <v>2.724</v>
      </c>
      <c r="F133" s="157"/>
      <c r="G133" s="158"/>
      <c r="H133" s="159"/>
      <c r="I133" s="159"/>
      <c r="J133" s="159"/>
      <c r="K133" s="159"/>
      <c r="O133" s="160"/>
      <c r="Q133" s="146"/>
    </row>
    <row r="134" spans="1:17" ht="12.75">
      <c r="A134" s="154"/>
      <c r="B134" s="155"/>
      <c r="C134" s="196" t="s">
        <v>259</v>
      </c>
      <c r="D134" s="197"/>
      <c r="E134" s="156">
        <v>1.3325</v>
      </c>
      <c r="F134" s="157"/>
      <c r="G134" s="158"/>
      <c r="H134" s="159"/>
      <c r="I134" s="159"/>
      <c r="J134" s="159"/>
      <c r="K134" s="159"/>
      <c r="O134" s="160"/>
      <c r="Q134" s="146"/>
    </row>
    <row r="135" spans="1:59" ht="12.75">
      <c r="A135" s="147">
        <v>58</v>
      </c>
      <c r="B135" s="148" t="s">
        <v>260</v>
      </c>
      <c r="C135" s="149" t="s">
        <v>261</v>
      </c>
      <c r="D135" s="150" t="s">
        <v>83</v>
      </c>
      <c r="E135" s="151">
        <v>8.113</v>
      </c>
      <c r="F135" s="151"/>
      <c r="G135" s="152">
        <f>E135*F135</f>
        <v>0</v>
      </c>
      <c r="H135" s="153">
        <v>0.06035</v>
      </c>
      <c r="I135" s="153">
        <f>E135*H135</f>
        <v>0.48961954999999996</v>
      </c>
      <c r="J135" s="153">
        <v>0</v>
      </c>
      <c r="K135" s="153">
        <f>E135*J135</f>
        <v>0</v>
      </c>
      <c r="Q135" s="146"/>
      <c r="BB135" s="122">
        <v>1</v>
      </c>
      <c r="BC135" s="122">
        <f>IF(BB135=1,G135,0)</f>
        <v>0</v>
      </c>
      <c r="BD135" s="122">
        <f>IF(BB135=2,G135,0)</f>
        <v>0</v>
      </c>
      <c r="BE135" s="122">
        <f>IF(BB135=3,G135,0)</f>
        <v>0</v>
      </c>
      <c r="BF135" s="122">
        <f>IF(BB135=4,G135,0)</f>
        <v>0</v>
      </c>
      <c r="BG135" s="122">
        <f>IF(BB135=5,G135,0)</f>
        <v>0</v>
      </c>
    </row>
    <row r="136" spans="1:17" ht="12.75">
      <c r="A136" s="154"/>
      <c r="B136" s="155"/>
      <c r="C136" s="196" t="s">
        <v>262</v>
      </c>
      <c r="D136" s="197"/>
      <c r="E136" s="156">
        <v>5.448</v>
      </c>
      <c r="F136" s="157"/>
      <c r="G136" s="158"/>
      <c r="H136" s="159"/>
      <c r="I136" s="159"/>
      <c r="J136" s="159"/>
      <c r="K136" s="159"/>
      <c r="O136" s="160"/>
      <c r="Q136" s="146"/>
    </row>
    <row r="137" spans="1:17" ht="12.75">
      <c r="A137" s="154"/>
      <c r="B137" s="155"/>
      <c r="C137" s="196" t="s">
        <v>263</v>
      </c>
      <c r="D137" s="197"/>
      <c r="E137" s="156">
        <v>2.665</v>
      </c>
      <c r="F137" s="157"/>
      <c r="G137" s="158"/>
      <c r="H137" s="159"/>
      <c r="I137" s="159"/>
      <c r="J137" s="159"/>
      <c r="K137" s="159"/>
      <c r="O137" s="160"/>
      <c r="Q137" s="146"/>
    </row>
    <row r="138" spans="1:59" ht="12.75">
      <c r="A138" s="147">
        <v>59</v>
      </c>
      <c r="B138" s="148" t="s">
        <v>264</v>
      </c>
      <c r="C138" s="149" t="s">
        <v>265</v>
      </c>
      <c r="D138" s="150" t="s">
        <v>83</v>
      </c>
      <c r="E138" s="151">
        <v>8.113</v>
      </c>
      <c r="F138" s="151"/>
      <c r="G138" s="152">
        <f>E138*F138</f>
        <v>0</v>
      </c>
      <c r="H138" s="153">
        <v>0</v>
      </c>
      <c r="I138" s="153">
        <f>E138*H138</f>
        <v>0</v>
      </c>
      <c r="J138" s="153">
        <v>0</v>
      </c>
      <c r="K138" s="153">
        <f>E138*J138</f>
        <v>0</v>
      </c>
      <c r="Q138" s="146"/>
      <c r="BB138" s="122">
        <v>1</v>
      </c>
      <c r="BC138" s="122">
        <f>IF(BB138=1,G138,0)</f>
        <v>0</v>
      </c>
      <c r="BD138" s="122">
        <f>IF(BB138=2,G138,0)</f>
        <v>0</v>
      </c>
      <c r="BE138" s="122">
        <f>IF(BB138=3,G138,0)</f>
        <v>0</v>
      </c>
      <c r="BF138" s="122">
        <f>IF(BB138=4,G138,0)</f>
        <v>0</v>
      </c>
      <c r="BG138" s="122">
        <f>IF(BB138=5,G138,0)</f>
        <v>0</v>
      </c>
    </row>
    <row r="139" spans="1:59" ht="12.75">
      <c r="A139" s="147">
        <v>60</v>
      </c>
      <c r="B139" s="148" t="s">
        <v>266</v>
      </c>
      <c r="C139" s="149" t="s">
        <v>267</v>
      </c>
      <c r="D139" s="150" t="s">
        <v>248</v>
      </c>
      <c r="E139" s="151">
        <v>0.6669</v>
      </c>
      <c r="F139" s="151"/>
      <c r="G139" s="152">
        <f>E139*F139</f>
        <v>0</v>
      </c>
      <c r="H139" s="153">
        <v>1.02029</v>
      </c>
      <c r="I139" s="153">
        <f>E139*H139</f>
        <v>0.680431401</v>
      </c>
      <c r="J139" s="153">
        <v>0</v>
      </c>
      <c r="K139" s="153">
        <f>E139*J139</f>
        <v>0</v>
      </c>
      <c r="Q139" s="146"/>
      <c r="BB139" s="122">
        <v>1</v>
      </c>
      <c r="BC139" s="122">
        <f>IF(BB139=1,G139,0)</f>
        <v>0</v>
      </c>
      <c r="BD139" s="122">
        <f>IF(BB139=2,G139,0)</f>
        <v>0</v>
      </c>
      <c r="BE139" s="122">
        <f>IF(BB139=3,G139,0)</f>
        <v>0</v>
      </c>
      <c r="BF139" s="122">
        <f>IF(BB139=4,G139,0)</f>
        <v>0</v>
      </c>
      <c r="BG139" s="122">
        <f>IF(BB139=5,G139,0)</f>
        <v>0</v>
      </c>
    </row>
    <row r="140" spans="1:17" ht="12.75">
      <c r="A140" s="154"/>
      <c r="B140" s="155"/>
      <c r="C140" s="196" t="s">
        <v>268</v>
      </c>
      <c r="D140" s="197"/>
      <c r="E140" s="156">
        <v>0</v>
      </c>
      <c r="F140" s="157"/>
      <c r="G140" s="158"/>
      <c r="H140" s="159"/>
      <c r="I140" s="159"/>
      <c r="J140" s="159"/>
      <c r="K140" s="159"/>
      <c r="O140" s="160"/>
      <c r="Q140" s="146"/>
    </row>
    <row r="141" spans="1:17" ht="12.75">
      <c r="A141" s="154"/>
      <c r="B141" s="155"/>
      <c r="C141" s="196" t="s">
        <v>269</v>
      </c>
      <c r="D141" s="197"/>
      <c r="E141" s="156">
        <v>0.4868</v>
      </c>
      <c r="F141" s="157"/>
      <c r="G141" s="158"/>
      <c r="H141" s="159"/>
      <c r="I141" s="159"/>
      <c r="J141" s="159"/>
      <c r="K141" s="159"/>
      <c r="O141" s="160"/>
      <c r="Q141" s="146"/>
    </row>
    <row r="142" spans="1:17" ht="12.75">
      <c r="A142" s="154"/>
      <c r="B142" s="155"/>
      <c r="C142" s="196" t="s">
        <v>270</v>
      </c>
      <c r="D142" s="197"/>
      <c r="E142" s="156">
        <v>0</v>
      </c>
      <c r="F142" s="157"/>
      <c r="G142" s="158"/>
      <c r="H142" s="159"/>
      <c r="I142" s="159"/>
      <c r="J142" s="159"/>
      <c r="K142" s="159"/>
      <c r="O142" s="160"/>
      <c r="Q142" s="146"/>
    </row>
    <row r="143" spans="1:17" ht="12.75">
      <c r="A143" s="154"/>
      <c r="B143" s="155"/>
      <c r="C143" s="196" t="s">
        <v>271</v>
      </c>
      <c r="D143" s="197"/>
      <c r="E143" s="156">
        <v>0.1801</v>
      </c>
      <c r="F143" s="157"/>
      <c r="G143" s="158"/>
      <c r="H143" s="159"/>
      <c r="I143" s="159"/>
      <c r="J143" s="159"/>
      <c r="K143" s="159"/>
      <c r="O143" s="160"/>
      <c r="Q143" s="146"/>
    </row>
    <row r="144" spans="1:59" ht="12.75">
      <c r="A144" s="147">
        <v>61</v>
      </c>
      <c r="B144" s="148" t="s">
        <v>272</v>
      </c>
      <c r="C144" s="149" t="s">
        <v>273</v>
      </c>
      <c r="D144" s="150" t="s">
        <v>248</v>
      </c>
      <c r="E144" s="151">
        <v>1.2141</v>
      </c>
      <c r="F144" s="151"/>
      <c r="G144" s="152">
        <f>E144*F144</f>
        <v>0</v>
      </c>
      <c r="H144" s="153">
        <v>0.01221</v>
      </c>
      <c r="I144" s="153">
        <f>E144*H144</f>
        <v>0.014824161</v>
      </c>
      <c r="J144" s="153">
        <v>0</v>
      </c>
      <c r="K144" s="153">
        <f>E144*J144</f>
        <v>0</v>
      </c>
      <c r="Q144" s="146"/>
      <c r="BB144" s="122">
        <v>1</v>
      </c>
      <c r="BC144" s="122">
        <f>IF(BB144=1,G144,0)</f>
        <v>0</v>
      </c>
      <c r="BD144" s="122">
        <f>IF(BB144=2,G144,0)</f>
        <v>0</v>
      </c>
      <c r="BE144" s="122">
        <f>IF(BB144=3,G144,0)</f>
        <v>0</v>
      </c>
      <c r="BF144" s="122">
        <f>IF(BB144=4,G144,0)</f>
        <v>0</v>
      </c>
      <c r="BG144" s="122">
        <f>IF(BB144=5,G144,0)</f>
        <v>0</v>
      </c>
    </row>
    <row r="145" spans="1:17" ht="12.75">
      <c r="A145" s="154"/>
      <c r="B145" s="155"/>
      <c r="C145" s="196" t="s">
        <v>274</v>
      </c>
      <c r="D145" s="197"/>
      <c r="E145" s="156">
        <v>0</v>
      </c>
      <c r="F145" s="157"/>
      <c r="G145" s="158"/>
      <c r="H145" s="159"/>
      <c r="I145" s="159"/>
      <c r="J145" s="159"/>
      <c r="K145" s="159"/>
      <c r="O145" s="160"/>
      <c r="Q145" s="146"/>
    </row>
    <row r="146" spans="1:17" ht="12.75">
      <c r="A146" s="154"/>
      <c r="B146" s="155"/>
      <c r="C146" s="196" t="s">
        <v>275</v>
      </c>
      <c r="D146" s="197"/>
      <c r="E146" s="156">
        <v>1.2141</v>
      </c>
      <c r="F146" s="157"/>
      <c r="G146" s="158"/>
      <c r="H146" s="159"/>
      <c r="I146" s="159"/>
      <c r="J146" s="159"/>
      <c r="K146" s="159"/>
      <c r="O146" s="160"/>
      <c r="Q146" s="146"/>
    </row>
    <row r="147" spans="1:59" ht="12.75">
      <c r="A147" s="147">
        <v>62</v>
      </c>
      <c r="B147" s="148" t="s">
        <v>276</v>
      </c>
      <c r="C147" s="149" t="s">
        <v>277</v>
      </c>
      <c r="D147" s="150" t="s">
        <v>127</v>
      </c>
      <c r="E147" s="151">
        <v>0.924</v>
      </c>
      <c r="F147" s="151"/>
      <c r="G147" s="152">
        <f>E147*F147</f>
        <v>0</v>
      </c>
      <c r="H147" s="153">
        <v>0.355</v>
      </c>
      <c r="I147" s="153">
        <f>E147*H147</f>
        <v>0.32802</v>
      </c>
      <c r="J147" s="153">
        <v>0</v>
      </c>
      <c r="K147" s="153">
        <f>E147*J147</f>
        <v>0</v>
      </c>
      <c r="Q147" s="146"/>
      <c r="BB147" s="122">
        <v>1</v>
      </c>
      <c r="BC147" s="122">
        <f>IF(BB147=1,G147,0)</f>
        <v>0</v>
      </c>
      <c r="BD147" s="122">
        <f>IF(BB147=2,G147,0)</f>
        <v>0</v>
      </c>
      <c r="BE147" s="122">
        <f>IF(BB147=3,G147,0)</f>
        <v>0</v>
      </c>
      <c r="BF147" s="122">
        <f>IF(BB147=4,G147,0)</f>
        <v>0</v>
      </c>
      <c r="BG147" s="122">
        <f>IF(BB147=5,G147,0)</f>
        <v>0</v>
      </c>
    </row>
    <row r="148" spans="1:17" ht="12.75">
      <c r="A148" s="154"/>
      <c r="B148" s="155"/>
      <c r="C148" s="196" t="s">
        <v>278</v>
      </c>
      <c r="D148" s="197"/>
      <c r="E148" s="156">
        <v>0.924</v>
      </c>
      <c r="F148" s="157"/>
      <c r="G148" s="158"/>
      <c r="H148" s="159"/>
      <c r="I148" s="159"/>
      <c r="J148" s="159"/>
      <c r="K148" s="159"/>
      <c r="O148" s="160"/>
      <c r="Q148" s="146"/>
    </row>
    <row r="149" spans="1:59" ht="12.75">
      <c r="A149" s="147">
        <v>63</v>
      </c>
      <c r="B149" s="148" t="s">
        <v>279</v>
      </c>
      <c r="C149" s="149" t="s">
        <v>280</v>
      </c>
      <c r="D149" s="150" t="s">
        <v>121</v>
      </c>
      <c r="E149" s="151">
        <v>9.65</v>
      </c>
      <c r="F149" s="151"/>
      <c r="G149" s="152">
        <f>E149*F149</f>
        <v>0</v>
      </c>
      <c r="H149" s="153">
        <v>0.00329</v>
      </c>
      <c r="I149" s="153">
        <f>E149*H149</f>
        <v>0.0317485</v>
      </c>
      <c r="J149" s="153">
        <v>0</v>
      </c>
      <c r="K149" s="153">
        <f>E149*J149</f>
        <v>0</v>
      </c>
      <c r="Q149" s="146"/>
      <c r="BB149" s="122">
        <v>1</v>
      </c>
      <c r="BC149" s="122">
        <f>IF(BB149=1,G149,0)</f>
        <v>0</v>
      </c>
      <c r="BD149" s="122">
        <f>IF(BB149=2,G149,0)</f>
        <v>0</v>
      </c>
      <c r="BE149" s="122">
        <f>IF(BB149=3,G149,0)</f>
        <v>0</v>
      </c>
      <c r="BF149" s="122">
        <f>IF(BB149=4,G149,0)</f>
        <v>0</v>
      </c>
      <c r="BG149" s="122">
        <f>IF(BB149=5,G149,0)</f>
        <v>0</v>
      </c>
    </row>
    <row r="150" spans="1:17" ht="12.75">
      <c r="A150" s="154"/>
      <c r="B150" s="155"/>
      <c r="C150" s="196" t="s">
        <v>281</v>
      </c>
      <c r="D150" s="197"/>
      <c r="E150" s="156">
        <v>9.65</v>
      </c>
      <c r="F150" s="157"/>
      <c r="G150" s="158"/>
      <c r="H150" s="159"/>
      <c r="I150" s="159"/>
      <c r="J150" s="159"/>
      <c r="K150" s="159"/>
      <c r="O150" s="160"/>
      <c r="Q150" s="146"/>
    </row>
    <row r="151" spans="1:59" ht="25.5">
      <c r="A151" s="147">
        <v>64</v>
      </c>
      <c r="B151" s="148" t="s">
        <v>282</v>
      </c>
      <c r="C151" s="149" t="s">
        <v>283</v>
      </c>
      <c r="D151" s="150" t="s">
        <v>284</v>
      </c>
      <c r="E151" s="151">
        <v>144.75</v>
      </c>
      <c r="F151" s="151"/>
      <c r="G151" s="152">
        <f>E151*F151</f>
        <v>0</v>
      </c>
      <c r="H151" s="153">
        <v>0</v>
      </c>
      <c r="I151" s="153">
        <f>E151*H151</f>
        <v>0</v>
      </c>
      <c r="J151" s="153">
        <v>0</v>
      </c>
      <c r="K151" s="153">
        <f>E151*J151</f>
        <v>0</v>
      </c>
      <c r="Q151" s="146"/>
      <c r="BB151" s="122">
        <v>1</v>
      </c>
      <c r="BC151" s="122">
        <f>IF(BB151=1,G151,0)</f>
        <v>0</v>
      </c>
      <c r="BD151" s="122">
        <f>IF(BB151=2,G151,0)</f>
        <v>0</v>
      </c>
      <c r="BE151" s="122">
        <f>IF(BB151=3,G151,0)</f>
        <v>0</v>
      </c>
      <c r="BF151" s="122">
        <f>IF(BB151=4,G151,0)</f>
        <v>0</v>
      </c>
      <c r="BG151" s="122">
        <f>IF(BB151=5,G151,0)</f>
        <v>0</v>
      </c>
    </row>
    <row r="152" spans="1:17" ht="12.75">
      <c r="A152" s="154"/>
      <c r="B152" s="155"/>
      <c r="C152" s="196" t="s">
        <v>285</v>
      </c>
      <c r="D152" s="197"/>
      <c r="E152" s="156">
        <v>144.75</v>
      </c>
      <c r="F152" s="157"/>
      <c r="G152" s="158"/>
      <c r="H152" s="159"/>
      <c r="I152" s="159"/>
      <c r="J152" s="159"/>
      <c r="K152" s="159"/>
      <c r="O152" s="160"/>
      <c r="Q152" s="146"/>
    </row>
    <row r="153" spans="1:59" ht="12.75">
      <c r="A153" s="147">
        <v>65</v>
      </c>
      <c r="B153" s="148" t="s">
        <v>286</v>
      </c>
      <c r="C153" s="149" t="s">
        <v>287</v>
      </c>
      <c r="D153" s="150" t="s">
        <v>288</v>
      </c>
      <c r="E153" s="151">
        <v>1.2141</v>
      </c>
      <c r="F153" s="151"/>
      <c r="G153" s="152">
        <f>E153*F153</f>
        <v>0</v>
      </c>
      <c r="H153" s="153">
        <v>1</v>
      </c>
      <c r="I153" s="153">
        <f>E153*H153</f>
        <v>1.2141</v>
      </c>
      <c r="J153" s="153">
        <v>0</v>
      </c>
      <c r="K153" s="153">
        <f>E153*J153</f>
        <v>0</v>
      </c>
      <c r="Q153" s="146"/>
      <c r="BB153" s="122">
        <v>1</v>
      </c>
      <c r="BC153" s="122">
        <f>IF(BB153=1,G153,0)</f>
        <v>0</v>
      </c>
      <c r="BD153" s="122">
        <f>IF(BB153=2,G153,0)</f>
        <v>0</v>
      </c>
      <c r="BE153" s="122">
        <f>IF(BB153=3,G153,0)</f>
        <v>0</v>
      </c>
      <c r="BF153" s="122">
        <f>IF(BB153=4,G153,0)</f>
        <v>0</v>
      </c>
      <c r="BG153" s="122">
        <f>IF(BB153=5,G153,0)</f>
        <v>0</v>
      </c>
    </row>
    <row r="154" spans="1:59" ht="12.75">
      <c r="A154" s="147">
        <v>66</v>
      </c>
      <c r="B154" s="148" t="s">
        <v>289</v>
      </c>
      <c r="C154" s="149" t="s">
        <v>290</v>
      </c>
      <c r="D154" s="150" t="s">
        <v>83</v>
      </c>
      <c r="E154" s="151">
        <v>73.8</v>
      </c>
      <c r="F154" s="151"/>
      <c r="G154" s="152">
        <f>E154*F154</f>
        <v>0</v>
      </c>
      <c r="H154" s="153">
        <v>0.34693</v>
      </c>
      <c r="I154" s="153">
        <f>E154*H154</f>
        <v>25.603434</v>
      </c>
      <c r="J154" s="153">
        <v>0</v>
      </c>
      <c r="K154" s="153">
        <f>E154*J154</f>
        <v>0</v>
      </c>
      <c r="Q154" s="146"/>
      <c r="BB154" s="122">
        <v>1</v>
      </c>
      <c r="BC154" s="122">
        <f>IF(BB154=1,G154,0)</f>
        <v>0</v>
      </c>
      <c r="BD154" s="122">
        <f>IF(BB154=2,G154,0)</f>
        <v>0</v>
      </c>
      <c r="BE154" s="122">
        <f>IF(BB154=3,G154,0)</f>
        <v>0</v>
      </c>
      <c r="BF154" s="122">
        <f>IF(BB154=4,G154,0)</f>
        <v>0</v>
      </c>
      <c r="BG154" s="122">
        <f>IF(BB154=5,G154,0)</f>
        <v>0</v>
      </c>
    </row>
    <row r="155" spans="1:17" ht="12.75">
      <c r="A155" s="154"/>
      <c r="B155" s="155"/>
      <c r="C155" s="196" t="s">
        <v>291</v>
      </c>
      <c r="D155" s="197"/>
      <c r="E155" s="156">
        <v>73.8</v>
      </c>
      <c r="F155" s="157"/>
      <c r="G155" s="158"/>
      <c r="H155" s="159"/>
      <c r="I155" s="159"/>
      <c r="J155" s="159"/>
      <c r="K155" s="159"/>
      <c r="O155" s="160"/>
      <c r="Q155" s="146"/>
    </row>
    <row r="156" spans="1:59" ht="12.75">
      <c r="A156" s="147">
        <v>67</v>
      </c>
      <c r="B156" s="148" t="s">
        <v>292</v>
      </c>
      <c r="C156" s="149" t="s">
        <v>293</v>
      </c>
      <c r="D156" s="150" t="s">
        <v>121</v>
      </c>
      <c r="E156" s="151">
        <v>90.2</v>
      </c>
      <c r="F156" s="151"/>
      <c r="G156" s="152">
        <f>E156*F156</f>
        <v>0</v>
      </c>
      <c r="H156" s="153">
        <v>0.04779</v>
      </c>
      <c r="I156" s="153">
        <f>E156*H156</f>
        <v>4.310658</v>
      </c>
      <c r="J156" s="153">
        <v>0</v>
      </c>
      <c r="K156" s="153">
        <f>E156*J156</f>
        <v>0</v>
      </c>
      <c r="Q156" s="146"/>
      <c r="BB156" s="122">
        <v>1</v>
      </c>
      <c r="BC156" s="122">
        <f>IF(BB156=1,G156,0)</f>
        <v>0</v>
      </c>
      <c r="BD156" s="122">
        <f>IF(BB156=2,G156,0)</f>
        <v>0</v>
      </c>
      <c r="BE156" s="122">
        <f>IF(BB156=3,G156,0)</f>
        <v>0</v>
      </c>
      <c r="BF156" s="122">
        <f>IF(BB156=4,G156,0)</f>
        <v>0</v>
      </c>
      <c r="BG156" s="122">
        <f>IF(BB156=5,G156,0)</f>
        <v>0</v>
      </c>
    </row>
    <row r="157" spans="1:59" ht="12.75">
      <c r="A157" s="161"/>
      <c r="B157" s="162" t="s">
        <v>73</v>
      </c>
      <c r="C157" s="163" t="str">
        <f>CONCATENATE(B128," ",C128)</f>
        <v>3 Svislé a kompletní konstrukce</v>
      </c>
      <c r="D157" s="161"/>
      <c r="E157" s="164"/>
      <c r="F157" s="164"/>
      <c r="G157" s="165">
        <f>SUM(G128:G156)</f>
        <v>0</v>
      </c>
      <c r="H157" s="166"/>
      <c r="I157" s="167">
        <f>SUM(I128:I156)</f>
        <v>48.272653516999995</v>
      </c>
      <c r="J157" s="166"/>
      <c r="K157" s="167">
        <f>SUM(K128:K156)</f>
        <v>0</v>
      </c>
      <c r="Q157" s="146"/>
      <c r="BC157" s="168">
        <f>SUM(BC128:BC156)</f>
        <v>0</v>
      </c>
      <c r="BD157" s="168">
        <f>SUM(BD128:BD156)</f>
        <v>0</v>
      </c>
      <c r="BE157" s="168">
        <f>SUM(BE128:BE156)</f>
        <v>0</v>
      </c>
      <c r="BF157" s="168">
        <f>SUM(BF128:BF156)</f>
        <v>0</v>
      </c>
      <c r="BG157" s="168">
        <f>SUM(BG128:BG156)</f>
        <v>0</v>
      </c>
    </row>
    <row r="158" spans="1:17" ht="12.75">
      <c r="A158" s="139" t="s">
        <v>69</v>
      </c>
      <c r="B158" s="140" t="s">
        <v>294</v>
      </c>
      <c r="C158" s="141" t="s">
        <v>295</v>
      </c>
      <c r="D158" s="142"/>
      <c r="E158" s="143"/>
      <c r="F158" s="143"/>
      <c r="G158" s="144"/>
      <c r="H158" s="145"/>
      <c r="I158" s="145"/>
      <c r="J158" s="145"/>
      <c r="K158" s="145"/>
      <c r="Q158" s="146"/>
    </row>
    <row r="159" spans="1:59" ht="12.75">
      <c r="A159" s="147">
        <v>68</v>
      </c>
      <c r="B159" s="148" t="s">
        <v>296</v>
      </c>
      <c r="C159" s="149" t="s">
        <v>297</v>
      </c>
      <c r="D159" s="150" t="s">
        <v>83</v>
      </c>
      <c r="E159" s="151">
        <v>510.8</v>
      </c>
      <c r="F159" s="151"/>
      <c r="G159" s="152">
        <f>E159*F159</f>
        <v>0</v>
      </c>
      <c r="H159" s="153">
        <v>0.39375</v>
      </c>
      <c r="I159" s="153">
        <f>E159*H159</f>
        <v>201.1275</v>
      </c>
      <c r="J159" s="153">
        <v>0</v>
      </c>
      <c r="K159" s="153">
        <f>E159*J159</f>
        <v>0</v>
      </c>
      <c r="Q159" s="146"/>
      <c r="BB159" s="122">
        <v>1</v>
      </c>
      <c r="BC159" s="122">
        <f>IF(BB159=1,G159,0)</f>
        <v>0</v>
      </c>
      <c r="BD159" s="122">
        <f>IF(BB159=2,G159,0)</f>
        <v>0</v>
      </c>
      <c r="BE159" s="122">
        <f>IF(BB159=3,G159,0)</f>
        <v>0</v>
      </c>
      <c r="BF159" s="122">
        <f>IF(BB159=4,G159,0)</f>
        <v>0</v>
      </c>
      <c r="BG159" s="122">
        <f>IF(BB159=5,G159,0)</f>
        <v>0</v>
      </c>
    </row>
    <row r="160" spans="1:59" ht="12.75">
      <c r="A160" s="147">
        <v>69</v>
      </c>
      <c r="B160" s="148" t="s">
        <v>298</v>
      </c>
      <c r="C160" s="149" t="s">
        <v>299</v>
      </c>
      <c r="D160" s="150" t="s">
        <v>127</v>
      </c>
      <c r="E160" s="151">
        <v>0.612</v>
      </c>
      <c r="F160" s="151"/>
      <c r="G160" s="152">
        <f>E160*F160</f>
        <v>0</v>
      </c>
      <c r="H160" s="153">
        <v>0.76025</v>
      </c>
      <c r="I160" s="153">
        <f>E160*H160</f>
        <v>0.465273</v>
      </c>
      <c r="J160" s="153">
        <v>0</v>
      </c>
      <c r="K160" s="153">
        <f>E160*J160</f>
        <v>0</v>
      </c>
      <c r="Q160" s="146"/>
      <c r="BB160" s="122">
        <v>1</v>
      </c>
      <c r="BC160" s="122">
        <f>IF(BB160=1,G160,0)</f>
        <v>0</v>
      </c>
      <c r="BD160" s="122">
        <f>IF(BB160=2,G160,0)</f>
        <v>0</v>
      </c>
      <c r="BE160" s="122">
        <f>IF(BB160=3,G160,0)</f>
        <v>0</v>
      </c>
      <c r="BF160" s="122">
        <f>IF(BB160=4,G160,0)</f>
        <v>0</v>
      </c>
      <c r="BG160" s="122">
        <f>IF(BB160=5,G160,0)</f>
        <v>0</v>
      </c>
    </row>
    <row r="161" spans="1:17" ht="12.75">
      <c r="A161" s="154"/>
      <c r="B161" s="155"/>
      <c r="C161" s="196" t="s">
        <v>300</v>
      </c>
      <c r="D161" s="197"/>
      <c r="E161" s="156">
        <v>0.612</v>
      </c>
      <c r="F161" s="157"/>
      <c r="G161" s="158"/>
      <c r="H161" s="159"/>
      <c r="I161" s="159"/>
      <c r="J161" s="159"/>
      <c r="K161" s="159"/>
      <c r="O161" s="160"/>
      <c r="Q161" s="146"/>
    </row>
    <row r="162" spans="1:59" ht="12.75">
      <c r="A162" s="161"/>
      <c r="B162" s="162" t="s">
        <v>73</v>
      </c>
      <c r="C162" s="163" t="str">
        <f>CONCATENATE(B158," ",C158)</f>
        <v>4 Vodorovné konstrukce</v>
      </c>
      <c r="D162" s="161"/>
      <c r="E162" s="164"/>
      <c r="F162" s="164"/>
      <c r="G162" s="165">
        <f>SUM(G158:G161)</f>
        <v>0</v>
      </c>
      <c r="H162" s="166"/>
      <c r="I162" s="167">
        <f>SUM(I158:I161)</f>
        <v>201.592773</v>
      </c>
      <c r="J162" s="166"/>
      <c r="K162" s="167">
        <f>SUM(K158:K161)</f>
        <v>0</v>
      </c>
      <c r="Q162" s="146"/>
      <c r="BC162" s="168">
        <f>SUM(BC158:BC161)</f>
        <v>0</v>
      </c>
      <c r="BD162" s="168">
        <f>SUM(BD158:BD161)</f>
        <v>0</v>
      </c>
      <c r="BE162" s="168">
        <f>SUM(BE158:BE161)</f>
        <v>0</v>
      </c>
      <c r="BF162" s="168">
        <f>SUM(BF158:BF161)</f>
        <v>0</v>
      </c>
      <c r="BG162" s="168">
        <f>SUM(BG158:BG161)</f>
        <v>0</v>
      </c>
    </row>
    <row r="163" spans="1:17" ht="12.75">
      <c r="A163" s="139" t="s">
        <v>69</v>
      </c>
      <c r="B163" s="140" t="s">
        <v>301</v>
      </c>
      <c r="C163" s="141" t="s">
        <v>302</v>
      </c>
      <c r="D163" s="142"/>
      <c r="E163" s="143"/>
      <c r="F163" s="143"/>
      <c r="G163" s="144"/>
      <c r="H163" s="145"/>
      <c r="I163" s="145"/>
      <c r="J163" s="145"/>
      <c r="K163" s="145"/>
      <c r="Q163" s="146"/>
    </row>
    <row r="164" spans="1:59" ht="12.75">
      <c r="A164" s="147">
        <v>70</v>
      </c>
      <c r="B164" s="148" t="s">
        <v>303</v>
      </c>
      <c r="C164" s="149" t="s">
        <v>304</v>
      </c>
      <c r="D164" s="150" t="s">
        <v>83</v>
      </c>
      <c r="E164" s="151">
        <v>519.8</v>
      </c>
      <c r="F164" s="151"/>
      <c r="G164" s="152">
        <f>E164*F164</f>
        <v>0</v>
      </c>
      <c r="H164" s="153">
        <v>0.2024</v>
      </c>
      <c r="I164" s="153">
        <f>E164*H164</f>
        <v>105.20751999999999</v>
      </c>
      <c r="J164" s="153">
        <v>0</v>
      </c>
      <c r="K164" s="153">
        <f>E164*J164</f>
        <v>0</v>
      </c>
      <c r="Q164" s="146"/>
      <c r="BB164" s="122">
        <v>1</v>
      </c>
      <c r="BC164" s="122">
        <f>IF(BB164=1,G164,0)</f>
        <v>0</v>
      </c>
      <c r="BD164" s="122">
        <f>IF(BB164=2,G164,0)</f>
        <v>0</v>
      </c>
      <c r="BE164" s="122">
        <f>IF(BB164=3,G164,0)</f>
        <v>0</v>
      </c>
      <c r="BF164" s="122">
        <f>IF(BB164=4,G164,0)</f>
        <v>0</v>
      </c>
      <c r="BG164" s="122">
        <f>IF(BB164=5,G164,0)</f>
        <v>0</v>
      </c>
    </row>
    <row r="165" spans="1:17" ht="12.75">
      <c r="A165" s="154"/>
      <c r="B165" s="155"/>
      <c r="C165" s="196" t="s">
        <v>305</v>
      </c>
      <c r="D165" s="197"/>
      <c r="E165" s="156">
        <v>510.8</v>
      </c>
      <c r="F165" s="157"/>
      <c r="G165" s="158"/>
      <c r="H165" s="159"/>
      <c r="I165" s="159"/>
      <c r="J165" s="159"/>
      <c r="K165" s="159"/>
      <c r="O165" s="160"/>
      <c r="Q165" s="146"/>
    </row>
    <row r="166" spans="1:17" ht="12.75">
      <c r="A166" s="154"/>
      <c r="B166" s="155"/>
      <c r="C166" s="196" t="s">
        <v>306</v>
      </c>
      <c r="D166" s="197"/>
      <c r="E166" s="156">
        <v>9</v>
      </c>
      <c r="F166" s="157"/>
      <c r="G166" s="158"/>
      <c r="H166" s="159"/>
      <c r="I166" s="159"/>
      <c r="J166" s="159"/>
      <c r="K166" s="159"/>
      <c r="O166" s="160"/>
      <c r="Q166" s="146"/>
    </row>
    <row r="167" spans="1:59" ht="12.75">
      <c r="A167" s="147">
        <v>71</v>
      </c>
      <c r="B167" s="148" t="s">
        <v>307</v>
      </c>
      <c r="C167" s="149" t="s">
        <v>308</v>
      </c>
      <c r="D167" s="150" t="s">
        <v>83</v>
      </c>
      <c r="E167" s="151">
        <v>519.8</v>
      </c>
      <c r="F167" s="151"/>
      <c r="G167" s="152">
        <f>E167*F167</f>
        <v>0</v>
      </c>
      <c r="H167" s="153">
        <v>0.20286</v>
      </c>
      <c r="I167" s="153">
        <f>E167*H167</f>
        <v>105.446628</v>
      </c>
      <c r="J167" s="153">
        <v>0</v>
      </c>
      <c r="K167" s="153">
        <f>E167*J167</f>
        <v>0</v>
      </c>
      <c r="Q167" s="146"/>
      <c r="BB167" s="122">
        <v>1</v>
      </c>
      <c r="BC167" s="122">
        <f>IF(BB167=1,G167,0)</f>
        <v>0</v>
      </c>
      <c r="BD167" s="122">
        <f>IF(BB167=2,G167,0)</f>
        <v>0</v>
      </c>
      <c r="BE167" s="122">
        <f>IF(BB167=3,G167,0)</f>
        <v>0</v>
      </c>
      <c r="BF167" s="122">
        <f>IF(BB167=4,G167,0)</f>
        <v>0</v>
      </c>
      <c r="BG167" s="122">
        <f>IF(BB167=5,G167,0)</f>
        <v>0</v>
      </c>
    </row>
    <row r="168" spans="1:59" ht="12.75">
      <c r="A168" s="147">
        <v>72</v>
      </c>
      <c r="B168" s="148" t="s">
        <v>309</v>
      </c>
      <c r="C168" s="149" t="s">
        <v>310</v>
      </c>
      <c r="D168" s="150" t="s">
        <v>83</v>
      </c>
      <c r="E168" s="151">
        <v>519.8</v>
      </c>
      <c r="F168" s="151"/>
      <c r="G168" s="152">
        <f>E168*F168</f>
        <v>0</v>
      </c>
      <c r="H168" s="153">
        <v>0.0739</v>
      </c>
      <c r="I168" s="153">
        <f>E168*H168</f>
        <v>38.413219999999995</v>
      </c>
      <c r="J168" s="153">
        <v>0</v>
      </c>
      <c r="K168" s="153">
        <f>E168*J168</f>
        <v>0</v>
      </c>
      <c r="Q168" s="146"/>
      <c r="BB168" s="122">
        <v>1</v>
      </c>
      <c r="BC168" s="122">
        <f>IF(BB168=1,G168,0)</f>
        <v>0</v>
      </c>
      <c r="BD168" s="122">
        <f>IF(BB168=2,G168,0)</f>
        <v>0</v>
      </c>
      <c r="BE168" s="122">
        <f>IF(BB168=3,G168,0)</f>
        <v>0</v>
      </c>
      <c r="BF168" s="122">
        <f>IF(BB168=4,G168,0)</f>
        <v>0</v>
      </c>
      <c r="BG168" s="122">
        <f>IF(BB168=5,G168,0)</f>
        <v>0</v>
      </c>
    </row>
    <row r="169" spans="1:59" ht="12.75">
      <c r="A169" s="147">
        <v>73</v>
      </c>
      <c r="B169" s="148" t="s">
        <v>311</v>
      </c>
      <c r="C169" s="149" t="s">
        <v>312</v>
      </c>
      <c r="D169" s="150" t="s">
        <v>83</v>
      </c>
      <c r="E169" s="151">
        <v>522.545</v>
      </c>
      <c r="F169" s="151"/>
      <c r="G169" s="152">
        <f>E169*F169</f>
        <v>0</v>
      </c>
      <c r="H169" s="153">
        <v>0.1296</v>
      </c>
      <c r="I169" s="153">
        <f>E169*H169</f>
        <v>67.72183199999999</v>
      </c>
      <c r="J169" s="153">
        <v>0</v>
      </c>
      <c r="K169" s="153">
        <f>E169*J169</f>
        <v>0</v>
      </c>
      <c r="Q169" s="146"/>
      <c r="BB169" s="122">
        <v>1</v>
      </c>
      <c r="BC169" s="122">
        <f>IF(BB169=1,G169,0)</f>
        <v>0</v>
      </c>
      <c r="BD169" s="122">
        <f>IF(BB169=2,G169,0)</f>
        <v>0</v>
      </c>
      <c r="BE169" s="122">
        <f>IF(BB169=3,G169,0)</f>
        <v>0</v>
      </c>
      <c r="BF169" s="122">
        <f>IF(BB169=4,G169,0)</f>
        <v>0</v>
      </c>
      <c r="BG169" s="122">
        <f>IF(BB169=5,G169,0)</f>
        <v>0</v>
      </c>
    </row>
    <row r="170" spans="1:17" ht="12.75">
      <c r="A170" s="154"/>
      <c r="B170" s="155"/>
      <c r="C170" s="196" t="s">
        <v>313</v>
      </c>
      <c r="D170" s="197"/>
      <c r="E170" s="156">
        <v>522.545</v>
      </c>
      <c r="F170" s="157"/>
      <c r="G170" s="158"/>
      <c r="H170" s="159"/>
      <c r="I170" s="159"/>
      <c r="J170" s="159"/>
      <c r="K170" s="159"/>
      <c r="O170" s="160"/>
      <c r="Q170" s="146"/>
    </row>
    <row r="171" spans="1:59" ht="12.75">
      <c r="A171" s="147">
        <v>74</v>
      </c>
      <c r="B171" s="148" t="s">
        <v>314</v>
      </c>
      <c r="C171" s="149" t="s">
        <v>315</v>
      </c>
      <c r="D171" s="150" t="s">
        <v>83</v>
      </c>
      <c r="E171" s="151">
        <v>10</v>
      </c>
      <c r="F171" s="151"/>
      <c r="G171" s="152">
        <f>E171*F171</f>
        <v>0</v>
      </c>
      <c r="H171" s="153">
        <v>0.131</v>
      </c>
      <c r="I171" s="153">
        <f>E171*H171</f>
        <v>1.31</v>
      </c>
      <c r="J171" s="153">
        <v>0</v>
      </c>
      <c r="K171" s="153">
        <f>E171*J171</f>
        <v>0</v>
      </c>
      <c r="Q171" s="146"/>
      <c r="BB171" s="122">
        <v>1</v>
      </c>
      <c r="BC171" s="122">
        <f>IF(BB171=1,G171,0)</f>
        <v>0</v>
      </c>
      <c r="BD171" s="122">
        <f>IF(BB171=2,G171,0)</f>
        <v>0</v>
      </c>
      <c r="BE171" s="122">
        <f>IF(BB171=3,G171,0)</f>
        <v>0</v>
      </c>
      <c r="BF171" s="122">
        <f>IF(BB171=4,G171,0)</f>
        <v>0</v>
      </c>
      <c r="BG171" s="122">
        <f>IF(BB171=5,G171,0)</f>
        <v>0</v>
      </c>
    </row>
    <row r="172" spans="1:17" ht="12.75">
      <c r="A172" s="154"/>
      <c r="B172" s="155"/>
      <c r="C172" s="196" t="s">
        <v>316</v>
      </c>
      <c r="D172" s="197"/>
      <c r="E172" s="156">
        <v>10</v>
      </c>
      <c r="F172" s="157"/>
      <c r="G172" s="158"/>
      <c r="H172" s="159"/>
      <c r="I172" s="159"/>
      <c r="J172" s="159"/>
      <c r="K172" s="159"/>
      <c r="O172" s="160"/>
      <c r="Q172" s="146"/>
    </row>
    <row r="173" spans="1:59" ht="12.75">
      <c r="A173" s="161"/>
      <c r="B173" s="162" t="s">
        <v>73</v>
      </c>
      <c r="C173" s="163" t="str">
        <f>CONCATENATE(B163," ",C163)</f>
        <v>5 Komunikace</v>
      </c>
      <c r="D173" s="161"/>
      <c r="E173" s="164"/>
      <c r="F173" s="164"/>
      <c r="G173" s="165">
        <f>SUM(G163:G172)</f>
        <v>0</v>
      </c>
      <c r="H173" s="166"/>
      <c r="I173" s="167">
        <f>SUM(I163:I172)</f>
        <v>318.0992</v>
      </c>
      <c r="J173" s="166"/>
      <c r="K173" s="167">
        <f>SUM(K163:K172)</f>
        <v>0</v>
      </c>
      <c r="Q173" s="146"/>
      <c r="BC173" s="168">
        <f>SUM(BC163:BC172)</f>
        <v>0</v>
      </c>
      <c r="BD173" s="168">
        <f>SUM(BD163:BD172)</f>
        <v>0</v>
      </c>
      <c r="BE173" s="168">
        <f>SUM(BE163:BE172)</f>
        <v>0</v>
      </c>
      <c r="BF173" s="168">
        <f>SUM(BF163:BF172)</f>
        <v>0</v>
      </c>
      <c r="BG173" s="168">
        <f>SUM(BG163:BG172)</f>
        <v>0</v>
      </c>
    </row>
    <row r="174" spans="1:17" ht="12.75">
      <c r="A174" s="139" t="s">
        <v>69</v>
      </c>
      <c r="B174" s="140" t="s">
        <v>317</v>
      </c>
      <c r="C174" s="141" t="s">
        <v>318</v>
      </c>
      <c r="D174" s="142"/>
      <c r="E174" s="143"/>
      <c r="F174" s="143"/>
      <c r="G174" s="144"/>
      <c r="H174" s="145"/>
      <c r="I174" s="145"/>
      <c r="J174" s="145"/>
      <c r="K174" s="145"/>
      <c r="Q174" s="146"/>
    </row>
    <row r="175" spans="1:59" ht="12.75">
      <c r="A175" s="147">
        <v>75</v>
      </c>
      <c r="B175" s="148" t="s">
        <v>319</v>
      </c>
      <c r="C175" s="149" t="s">
        <v>320</v>
      </c>
      <c r="D175" s="150" t="s">
        <v>78</v>
      </c>
      <c r="E175" s="151">
        <v>4</v>
      </c>
      <c r="F175" s="151"/>
      <c r="G175" s="152">
        <f aca="true" t="shared" si="16" ref="G175:G186">E175*F175</f>
        <v>0</v>
      </c>
      <c r="H175" s="153">
        <v>0.00468</v>
      </c>
      <c r="I175" s="153">
        <f aca="true" t="shared" si="17" ref="I175:I186">E175*H175</f>
        <v>0.01872</v>
      </c>
      <c r="J175" s="153">
        <v>0</v>
      </c>
      <c r="K175" s="153">
        <f aca="true" t="shared" si="18" ref="K175:K186">E175*J175</f>
        <v>0</v>
      </c>
      <c r="Q175" s="146"/>
      <c r="BB175" s="122">
        <v>1</v>
      </c>
      <c r="BC175" s="122">
        <f aca="true" t="shared" si="19" ref="BC175:BC186">IF(BB175=1,G175,0)</f>
        <v>0</v>
      </c>
      <c r="BD175" s="122">
        <f aca="true" t="shared" si="20" ref="BD175:BD186">IF(BB175=2,G175,0)</f>
        <v>0</v>
      </c>
      <c r="BE175" s="122">
        <f aca="true" t="shared" si="21" ref="BE175:BE186">IF(BB175=3,G175,0)</f>
        <v>0</v>
      </c>
      <c r="BF175" s="122">
        <f aca="true" t="shared" si="22" ref="BF175:BF186">IF(BB175=4,G175,0)</f>
        <v>0</v>
      </c>
      <c r="BG175" s="122">
        <f aca="true" t="shared" si="23" ref="BG175:BG186">IF(BB175=5,G175,0)</f>
        <v>0</v>
      </c>
    </row>
    <row r="176" spans="1:59" ht="25.5">
      <c r="A176" s="147">
        <v>76</v>
      </c>
      <c r="B176" s="148" t="s">
        <v>321</v>
      </c>
      <c r="C176" s="149" t="s">
        <v>322</v>
      </c>
      <c r="D176" s="150" t="s">
        <v>78</v>
      </c>
      <c r="E176" s="151">
        <v>3</v>
      </c>
      <c r="F176" s="151"/>
      <c r="G176" s="152">
        <f t="shared" si="16"/>
        <v>0</v>
      </c>
      <c r="H176" s="153">
        <v>0.00325</v>
      </c>
      <c r="I176" s="153">
        <f t="shared" si="17"/>
        <v>0.00975</v>
      </c>
      <c r="J176" s="153">
        <v>0</v>
      </c>
      <c r="K176" s="153">
        <f t="shared" si="18"/>
        <v>0</v>
      </c>
      <c r="Q176" s="146"/>
      <c r="BB176" s="122">
        <v>1</v>
      </c>
      <c r="BC176" s="122">
        <f t="shared" si="19"/>
        <v>0</v>
      </c>
      <c r="BD176" s="122">
        <f t="shared" si="20"/>
        <v>0</v>
      </c>
      <c r="BE176" s="122">
        <f t="shared" si="21"/>
        <v>0</v>
      </c>
      <c r="BF176" s="122">
        <f t="shared" si="22"/>
        <v>0</v>
      </c>
      <c r="BG176" s="122">
        <f t="shared" si="23"/>
        <v>0</v>
      </c>
    </row>
    <row r="177" spans="1:59" ht="12.75">
      <c r="A177" s="147">
        <v>77</v>
      </c>
      <c r="B177" s="148" t="s">
        <v>323</v>
      </c>
      <c r="C177" s="149" t="s">
        <v>324</v>
      </c>
      <c r="D177" s="150" t="s">
        <v>78</v>
      </c>
      <c r="E177" s="151">
        <v>4</v>
      </c>
      <c r="F177" s="151"/>
      <c r="G177" s="152">
        <f t="shared" si="16"/>
        <v>0</v>
      </c>
      <c r="H177" s="153">
        <v>0.14494</v>
      </c>
      <c r="I177" s="153">
        <f t="shared" si="17"/>
        <v>0.57976</v>
      </c>
      <c r="J177" s="153">
        <v>0</v>
      </c>
      <c r="K177" s="153">
        <f t="shared" si="18"/>
        <v>0</v>
      </c>
      <c r="Q177" s="146"/>
      <c r="BB177" s="122">
        <v>1</v>
      </c>
      <c r="BC177" s="122">
        <f t="shared" si="19"/>
        <v>0</v>
      </c>
      <c r="BD177" s="122">
        <f t="shared" si="20"/>
        <v>0</v>
      </c>
      <c r="BE177" s="122">
        <f t="shared" si="21"/>
        <v>0</v>
      </c>
      <c r="BF177" s="122">
        <f t="shared" si="22"/>
        <v>0</v>
      </c>
      <c r="BG177" s="122">
        <f t="shared" si="23"/>
        <v>0</v>
      </c>
    </row>
    <row r="178" spans="1:59" ht="12.75">
      <c r="A178" s="147">
        <v>78</v>
      </c>
      <c r="B178" s="148" t="s">
        <v>325</v>
      </c>
      <c r="C178" s="149" t="s">
        <v>326</v>
      </c>
      <c r="D178" s="150" t="s">
        <v>78</v>
      </c>
      <c r="E178" s="151">
        <v>1</v>
      </c>
      <c r="F178" s="151"/>
      <c r="G178" s="152">
        <f t="shared" si="16"/>
        <v>0</v>
      </c>
      <c r="H178" s="153">
        <v>0.00062</v>
      </c>
      <c r="I178" s="153">
        <f t="shared" si="17"/>
        <v>0.00062</v>
      </c>
      <c r="J178" s="153">
        <v>0</v>
      </c>
      <c r="K178" s="153">
        <f t="shared" si="18"/>
        <v>0</v>
      </c>
      <c r="Q178" s="146"/>
      <c r="BB178" s="122">
        <v>1</v>
      </c>
      <c r="BC178" s="122">
        <f t="shared" si="19"/>
        <v>0</v>
      </c>
      <c r="BD178" s="122">
        <f t="shared" si="20"/>
        <v>0</v>
      </c>
      <c r="BE178" s="122">
        <f t="shared" si="21"/>
        <v>0</v>
      </c>
      <c r="BF178" s="122">
        <f t="shared" si="22"/>
        <v>0</v>
      </c>
      <c r="BG178" s="122">
        <f t="shared" si="23"/>
        <v>0</v>
      </c>
    </row>
    <row r="179" spans="1:59" ht="25.5">
      <c r="A179" s="147">
        <v>79</v>
      </c>
      <c r="B179" s="148" t="s">
        <v>327</v>
      </c>
      <c r="C179" s="149" t="s">
        <v>328</v>
      </c>
      <c r="D179" s="150" t="s">
        <v>78</v>
      </c>
      <c r="E179" s="151">
        <v>1</v>
      </c>
      <c r="F179" s="151"/>
      <c r="G179" s="152">
        <f t="shared" si="16"/>
        <v>0</v>
      </c>
      <c r="H179" s="153">
        <v>0</v>
      </c>
      <c r="I179" s="153">
        <f t="shared" si="17"/>
        <v>0</v>
      </c>
      <c r="J179" s="153">
        <v>0</v>
      </c>
      <c r="K179" s="153">
        <f t="shared" si="18"/>
        <v>0</v>
      </c>
      <c r="Q179" s="146"/>
      <c r="BB179" s="122">
        <v>1</v>
      </c>
      <c r="BC179" s="122">
        <f t="shared" si="19"/>
        <v>0</v>
      </c>
      <c r="BD179" s="122">
        <f t="shared" si="20"/>
        <v>0</v>
      </c>
      <c r="BE179" s="122">
        <f t="shared" si="21"/>
        <v>0</v>
      </c>
      <c r="BF179" s="122">
        <f t="shared" si="22"/>
        <v>0</v>
      </c>
      <c r="BG179" s="122">
        <f t="shared" si="23"/>
        <v>0</v>
      </c>
    </row>
    <row r="180" spans="1:59" ht="12.75">
      <c r="A180" s="147">
        <v>80</v>
      </c>
      <c r="B180" s="148" t="s">
        <v>329</v>
      </c>
      <c r="C180" s="149" t="s">
        <v>330</v>
      </c>
      <c r="D180" s="150" t="s">
        <v>78</v>
      </c>
      <c r="E180" s="151">
        <v>1</v>
      </c>
      <c r="F180" s="151"/>
      <c r="G180" s="152">
        <f t="shared" si="16"/>
        <v>0</v>
      </c>
      <c r="H180" s="153">
        <v>7.0275</v>
      </c>
      <c r="I180" s="153">
        <f t="shared" si="17"/>
        <v>7.0275</v>
      </c>
      <c r="J180" s="153">
        <v>0</v>
      </c>
      <c r="K180" s="153">
        <f t="shared" si="18"/>
        <v>0</v>
      </c>
      <c r="Q180" s="146"/>
      <c r="BB180" s="122">
        <v>1</v>
      </c>
      <c r="BC180" s="122">
        <f t="shared" si="19"/>
        <v>0</v>
      </c>
      <c r="BD180" s="122">
        <f t="shared" si="20"/>
        <v>0</v>
      </c>
      <c r="BE180" s="122">
        <f t="shared" si="21"/>
        <v>0</v>
      </c>
      <c r="BF180" s="122">
        <f t="shared" si="22"/>
        <v>0</v>
      </c>
      <c r="BG180" s="122">
        <f t="shared" si="23"/>
        <v>0</v>
      </c>
    </row>
    <row r="181" spans="1:59" ht="12.75">
      <c r="A181" s="147">
        <v>81</v>
      </c>
      <c r="B181" s="148" t="s">
        <v>331</v>
      </c>
      <c r="C181" s="149" t="s">
        <v>332</v>
      </c>
      <c r="D181" s="150" t="s">
        <v>78</v>
      </c>
      <c r="E181" s="151">
        <v>4</v>
      </c>
      <c r="F181" s="151"/>
      <c r="G181" s="152">
        <f t="shared" si="16"/>
        <v>0</v>
      </c>
      <c r="H181" s="153">
        <v>0.075</v>
      </c>
      <c r="I181" s="153">
        <f t="shared" si="17"/>
        <v>0.3</v>
      </c>
      <c r="J181" s="153">
        <v>0</v>
      </c>
      <c r="K181" s="153">
        <f t="shared" si="18"/>
        <v>0</v>
      </c>
      <c r="Q181" s="146"/>
      <c r="BB181" s="122">
        <v>1</v>
      </c>
      <c r="BC181" s="122">
        <f t="shared" si="19"/>
        <v>0</v>
      </c>
      <c r="BD181" s="122">
        <f t="shared" si="20"/>
        <v>0</v>
      </c>
      <c r="BE181" s="122">
        <f t="shared" si="21"/>
        <v>0</v>
      </c>
      <c r="BF181" s="122">
        <f t="shared" si="22"/>
        <v>0</v>
      </c>
      <c r="BG181" s="122">
        <f t="shared" si="23"/>
        <v>0</v>
      </c>
    </row>
    <row r="182" spans="1:59" ht="12.75">
      <c r="A182" s="147">
        <v>82</v>
      </c>
      <c r="B182" s="148" t="s">
        <v>333</v>
      </c>
      <c r="C182" s="149" t="s">
        <v>334</v>
      </c>
      <c r="D182" s="150" t="s">
        <v>78</v>
      </c>
      <c r="E182" s="151">
        <v>4</v>
      </c>
      <c r="F182" s="151"/>
      <c r="G182" s="152">
        <f t="shared" si="16"/>
        <v>0</v>
      </c>
      <c r="H182" s="153">
        <v>0.041</v>
      </c>
      <c r="I182" s="153">
        <f t="shared" si="17"/>
        <v>0.164</v>
      </c>
      <c r="J182" s="153">
        <v>0</v>
      </c>
      <c r="K182" s="153">
        <f t="shared" si="18"/>
        <v>0</v>
      </c>
      <c r="Q182" s="146"/>
      <c r="BB182" s="122">
        <v>1</v>
      </c>
      <c r="BC182" s="122">
        <f t="shared" si="19"/>
        <v>0</v>
      </c>
      <c r="BD182" s="122">
        <f t="shared" si="20"/>
        <v>0</v>
      </c>
      <c r="BE182" s="122">
        <f t="shared" si="21"/>
        <v>0</v>
      </c>
      <c r="BF182" s="122">
        <f t="shared" si="22"/>
        <v>0</v>
      </c>
      <c r="BG182" s="122">
        <f t="shared" si="23"/>
        <v>0</v>
      </c>
    </row>
    <row r="183" spans="1:59" ht="12.75">
      <c r="A183" s="147">
        <v>83</v>
      </c>
      <c r="B183" s="148" t="s">
        <v>335</v>
      </c>
      <c r="C183" s="149" t="s">
        <v>336</v>
      </c>
      <c r="D183" s="150" t="s">
        <v>78</v>
      </c>
      <c r="E183" s="151">
        <v>4</v>
      </c>
      <c r="F183" s="151"/>
      <c r="G183" s="152">
        <f t="shared" si="16"/>
        <v>0</v>
      </c>
      <c r="H183" s="153">
        <v>0.112</v>
      </c>
      <c r="I183" s="153">
        <f t="shared" si="17"/>
        <v>0.448</v>
      </c>
      <c r="J183" s="153">
        <v>0</v>
      </c>
      <c r="K183" s="153">
        <f t="shared" si="18"/>
        <v>0</v>
      </c>
      <c r="Q183" s="146"/>
      <c r="BB183" s="122">
        <v>1</v>
      </c>
      <c r="BC183" s="122">
        <f t="shared" si="19"/>
        <v>0</v>
      </c>
      <c r="BD183" s="122">
        <f t="shared" si="20"/>
        <v>0</v>
      </c>
      <c r="BE183" s="122">
        <f t="shared" si="21"/>
        <v>0</v>
      </c>
      <c r="BF183" s="122">
        <f t="shared" si="22"/>
        <v>0</v>
      </c>
      <c r="BG183" s="122">
        <f t="shared" si="23"/>
        <v>0</v>
      </c>
    </row>
    <row r="184" spans="1:59" ht="12.75">
      <c r="A184" s="147">
        <v>84</v>
      </c>
      <c r="B184" s="148" t="s">
        <v>337</v>
      </c>
      <c r="C184" s="149" t="s">
        <v>338</v>
      </c>
      <c r="D184" s="150" t="s">
        <v>78</v>
      </c>
      <c r="E184" s="151">
        <v>4</v>
      </c>
      <c r="F184" s="151"/>
      <c r="G184" s="152">
        <f t="shared" si="16"/>
        <v>0</v>
      </c>
      <c r="H184" s="153">
        <v>0.077</v>
      </c>
      <c r="I184" s="153">
        <f t="shared" si="17"/>
        <v>0.308</v>
      </c>
      <c r="J184" s="153">
        <v>0</v>
      </c>
      <c r="K184" s="153">
        <f t="shared" si="18"/>
        <v>0</v>
      </c>
      <c r="Q184" s="146"/>
      <c r="BB184" s="122">
        <v>1</v>
      </c>
      <c r="BC184" s="122">
        <f t="shared" si="19"/>
        <v>0</v>
      </c>
      <c r="BD184" s="122">
        <f t="shared" si="20"/>
        <v>0</v>
      </c>
      <c r="BE184" s="122">
        <f t="shared" si="21"/>
        <v>0</v>
      </c>
      <c r="BF184" s="122">
        <f t="shared" si="22"/>
        <v>0</v>
      </c>
      <c r="BG184" s="122">
        <f t="shared" si="23"/>
        <v>0</v>
      </c>
    </row>
    <row r="185" spans="1:59" ht="12.75">
      <c r="A185" s="147">
        <v>85</v>
      </c>
      <c r="B185" s="148" t="s">
        <v>339</v>
      </c>
      <c r="C185" s="149" t="s">
        <v>340</v>
      </c>
      <c r="D185" s="150" t="s">
        <v>78</v>
      </c>
      <c r="E185" s="151">
        <v>4</v>
      </c>
      <c r="F185" s="151"/>
      <c r="G185" s="152">
        <f t="shared" si="16"/>
        <v>0</v>
      </c>
      <c r="H185" s="153">
        <v>0.08</v>
      </c>
      <c r="I185" s="153">
        <f t="shared" si="17"/>
        <v>0.32</v>
      </c>
      <c r="J185" s="153">
        <v>0</v>
      </c>
      <c r="K185" s="153">
        <f t="shared" si="18"/>
        <v>0</v>
      </c>
      <c r="Q185" s="146"/>
      <c r="BB185" s="122">
        <v>1</v>
      </c>
      <c r="BC185" s="122">
        <f t="shared" si="19"/>
        <v>0</v>
      </c>
      <c r="BD185" s="122">
        <f t="shared" si="20"/>
        <v>0</v>
      </c>
      <c r="BE185" s="122">
        <f t="shared" si="21"/>
        <v>0</v>
      </c>
      <c r="BF185" s="122">
        <f t="shared" si="22"/>
        <v>0</v>
      </c>
      <c r="BG185" s="122">
        <f t="shared" si="23"/>
        <v>0</v>
      </c>
    </row>
    <row r="186" spans="1:59" ht="25.5">
      <c r="A186" s="147">
        <v>86</v>
      </c>
      <c r="B186" s="148" t="s">
        <v>341</v>
      </c>
      <c r="C186" s="149" t="s">
        <v>342</v>
      </c>
      <c r="D186" s="150" t="s">
        <v>121</v>
      </c>
      <c r="E186" s="151">
        <v>140.26</v>
      </c>
      <c r="F186" s="151"/>
      <c r="G186" s="152">
        <f t="shared" si="16"/>
        <v>0</v>
      </c>
      <c r="H186" s="153">
        <v>0.00365</v>
      </c>
      <c r="I186" s="153">
        <f t="shared" si="17"/>
        <v>0.511949</v>
      </c>
      <c r="J186" s="153">
        <v>0</v>
      </c>
      <c r="K186" s="153">
        <f t="shared" si="18"/>
        <v>0</v>
      </c>
      <c r="Q186" s="146"/>
      <c r="BB186" s="122">
        <v>1</v>
      </c>
      <c r="BC186" s="122">
        <f t="shared" si="19"/>
        <v>0</v>
      </c>
      <c r="BD186" s="122">
        <f t="shared" si="20"/>
        <v>0</v>
      </c>
      <c r="BE186" s="122">
        <f t="shared" si="21"/>
        <v>0</v>
      </c>
      <c r="BF186" s="122">
        <f t="shared" si="22"/>
        <v>0</v>
      </c>
      <c r="BG186" s="122">
        <f t="shared" si="23"/>
        <v>0</v>
      </c>
    </row>
    <row r="187" spans="1:17" ht="12.75">
      <c r="A187" s="154"/>
      <c r="B187" s="155"/>
      <c r="C187" s="196" t="s">
        <v>343</v>
      </c>
      <c r="D187" s="197"/>
      <c r="E187" s="156">
        <v>138.46</v>
      </c>
      <c r="F187" s="157"/>
      <c r="G187" s="158"/>
      <c r="H187" s="159"/>
      <c r="I187" s="159"/>
      <c r="J187" s="159"/>
      <c r="K187" s="159"/>
      <c r="O187" s="160"/>
      <c r="Q187" s="146"/>
    </row>
    <row r="188" spans="1:17" ht="12.75">
      <c r="A188" s="154"/>
      <c r="B188" s="155"/>
      <c r="C188" s="196" t="s">
        <v>344</v>
      </c>
      <c r="D188" s="197"/>
      <c r="E188" s="156">
        <v>1.8</v>
      </c>
      <c r="F188" s="157"/>
      <c r="G188" s="158"/>
      <c r="H188" s="159"/>
      <c r="I188" s="159"/>
      <c r="J188" s="159"/>
      <c r="K188" s="159"/>
      <c r="O188" s="160"/>
      <c r="Q188" s="146"/>
    </row>
    <row r="189" spans="1:59" ht="12.75">
      <c r="A189" s="161"/>
      <c r="B189" s="162" t="s">
        <v>73</v>
      </c>
      <c r="C189" s="163" t="str">
        <f>CONCATENATE(B174," ",C174)</f>
        <v>8 Trubní vedení</v>
      </c>
      <c r="D189" s="161"/>
      <c r="E189" s="164"/>
      <c r="F189" s="164"/>
      <c r="G189" s="165">
        <f>SUM(G174:G188)</f>
        <v>0</v>
      </c>
      <c r="H189" s="166"/>
      <c r="I189" s="167">
        <f>SUM(I174:I188)</f>
        <v>9.688299</v>
      </c>
      <c r="J189" s="166"/>
      <c r="K189" s="167">
        <f>SUM(K174:K188)</f>
        <v>0</v>
      </c>
      <c r="Q189" s="146"/>
      <c r="BC189" s="168">
        <f>SUM(BC174:BC188)</f>
        <v>0</v>
      </c>
      <c r="BD189" s="168">
        <f>SUM(BD174:BD188)</f>
        <v>0</v>
      </c>
      <c r="BE189" s="168">
        <f>SUM(BE174:BE188)</f>
        <v>0</v>
      </c>
      <c r="BF189" s="168">
        <f>SUM(BF174:BF188)</f>
        <v>0</v>
      </c>
      <c r="BG189" s="168">
        <f>SUM(BG174:BG188)</f>
        <v>0</v>
      </c>
    </row>
    <row r="190" spans="1:17" ht="12.75">
      <c r="A190" s="139" t="s">
        <v>69</v>
      </c>
      <c r="B190" s="140" t="s">
        <v>345</v>
      </c>
      <c r="C190" s="141" t="s">
        <v>346</v>
      </c>
      <c r="D190" s="142"/>
      <c r="E190" s="143"/>
      <c r="F190" s="143"/>
      <c r="G190" s="144"/>
      <c r="H190" s="145"/>
      <c r="I190" s="145"/>
      <c r="J190" s="145"/>
      <c r="K190" s="145"/>
      <c r="Q190" s="146"/>
    </row>
    <row r="191" spans="1:59" ht="25.5">
      <c r="A191" s="147">
        <v>87</v>
      </c>
      <c r="B191" s="148" t="s">
        <v>347</v>
      </c>
      <c r="C191" s="149" t="s">
        <v>348</v>
      </c>
      <c r="D191" s="150" t="s">
        <v>121</v>
      </c>
      <c r="E191" s="151">
        <v>212.8</v>
      </c>
      <c r="F191" s="151"/>
      <c r="G191" s="152">
        <f>E191*F191</f>
        <v>0</v>
      </c>
      <c r="H191" s="153">
        <v>0.12501</v>
      </c>
      <c r="I191" s="153">
        <f>E191*H191</f>
        <v>26.602128000000004</v>
      </c>
      <c r="J191" s="153">
        <v>0</v>
      </c>
      <c r="K191" s="153">
        <f>E191*J191</f>
        <v>0</v>
      </c>
      <c r="Q191" s="146"/>
      <c r="BB191" s="122">
        <v>1</v>
      </c>
      <c r="BC191" s="122">
        <f>IF(BB191=1,G191,0)</f>
        <v>0</v>
      </c>
      <c r="BD191" s="122">
        <f>IF(BB191=2,G191,0)</f>
        <v>0</v>
      </c>
      <c r="BE191" s="122">
        <f>IF(BB191=3,G191,0)</f>
        <v>0</v>
      </c>
      <c r="BF191" s="122">
        <f>IF(BB191=4,G191,0)</f>
        <v>0</v>
      </c>
      <c r="BG191" s="122">
        <f>IF(BB191=5,G191,0)</f>
        <v>0</v>
      </c>
    </row>
    <row r="192" spans="1:17" ht="12.75">
      <c r="A192" s="154"/>
      <c r="B192" s="155"/>
      <c r="C192" s="196" t="s">
        <v>349</v>
      </c>
      <c r="D192" s="197"/>
      <c r="E192" s="156">
        <v>94.5</v>
      </c>
      <c r="F192" s="157"/>
      <c r="G192" s="158"/>
      <c r="H192" s="159"/>
      <c r="I192" s="159"/>
      <c r="J192" s="159"/>
      <c r="K192" s="159"/>
      <c r="O192" s="160"/>
      <c r="Q192" s="146"/>
    </row>
    <row r="193" spans="1:17" ht="12.75">
      <c r="A193" s="154"/>
      <c r="B193" s="155"/>
      <c r="C193" s="196" t="s">
        <v>350</v>
      </c>
      <c r="D193" s="197"/>
      <c r="E193" s="156">
        <v>118.3</v>
      </c>
      <c r="F193" s="157"/>
      <c r="G193" s="158"/>
      <c r="H193" s="159"/>
      <c r="I193" s="159"/>
      <c r="J193" s="159"/>
      <c r="K193" s="159"/>
      <c r="O193" s="160"/>
      <c r="Q193" s="146"/>
    </row>
    <row r="194" spans="1:59" ht="25.5">
      <c r="A194" s="147">
        <v>88</v>
      </c>
      <c r="B194" s="148" t="s">
        <v>351</v>
      </c>
      <c r="C194" s="149" t="s">
        <v>352</v>
      </c>
      <c r="D194" s="150" t="s">
        <v>121</v>
      </c>
      <c r="E194" s="151">
        <v>226.7</v>
      </c>
      <c r="F194" s="151"/>
      <c r="G194" s="152">
        <f>E194*F194</f>
        <v>0</v>
      </c>
      <c r="H194" s="153">
        <v>0.26987</v>
      </c>
      <c r="I194" s="153">
        <f>E194*H194</f>
        <v>61.179528999999995</v>
      </c>
      <c r="J194" s="153">
        <v>0</v>
      </c>
      <c r="K194" s="153">
        <f>E194*J194</f>
        <v>0</v>
      </c>
      <c r="Q194" s="146"/>
      <c r="BB194" s="122">
        <v>1</v>
      </c>
      <c r="BC194" s="122">
        <f>IF(BB194=1,G194,0)</f>
        <v>0</v>
      </c>
      <c r="BD194" s="122">
        <f>IF(BB194=2,G194,0)</f>
        <v>0</v>
      </c>
      <c r="BE194" s="122">
        <f>IF(BB194=3,G194,0)</f>
        <v>0</v>
      </c>
      <c r="BF194" s="122">
        <f>IF(BB194=4,G194,0)</f>
        <v>0</v>
      </c>
      <c r="BG194" s="122">
        <f>IF(BB194=5,G194,0)</f>
        <v>0</v>
      </c>
    </row>
    <row r="195" spans="1:17" ht="12.75">
      <c r="A195" s="154"/>
      <c r="B195" s="155"/>
      <c r="C195" s="196" t="s">
        <v>353</v>
      </c>
      <c r="D195" s="197"/>
      <c r="E195" s="156">
        <v>127.9</v>
      </c>
      <c r="F195" s="157"/>
      <c r="G195" s="158"/>
      <c r="H195" s="159"/>
      <c r="I195" s="159"/>
      <c r="J195" s="159"/>
      <c r="K195" s="159"/>
      <c r="O195" s="160"/>
      <c r="Q195" s="146"/>
    </row>
    <row r="196" spans="1:17" ht="12.75">
      <c r="A196" s="154"/>
      <c r="B196" s="155"/>
      <c r="C196" s="196" t="s">
        <v>354</v>
      </c>
      <c r="D196" s="197"/>
      <c r="E196" s="156">
        <v>93.8</v>
      </c>
      <c r="F196" s="157"/>
      <c r="G196" s="158"/>
      <c r="H196" s="159"/>
      <c r="I196" s="159"/>
      <c r="J196" s="159"/>
      <c r="K196" s="159"/>
      <c r="O196" s="160"/>
      <c r="Q196" s="146"/>
    </row>
    <row r="197" spans="1:17" ht="12.75">
      <c r="A197" s="154"/>
      <c r="B197" s="155"/>
      <c r="C197" s="196">
        <v>5</v>
      </c>
      <c r="D197" s="197"/>
      <c r="E197" s="156">
        <v>5</v>
      </c>
      <c r="F197" s="157"/>
      <c r="G197" s="158"/>
      <c r="H197" s="159"/>
      <c r="I197" s="159"/>
      <c r="J197" s="159"/>
      <c r="K197" s="159"/>
      <c r="O197" s="160"/>
      <c r="Q197" s="146"/>
    </row>
    <row r="198" spans="1:59" ht="12.75">
      <c r="A198" s="147">
        <v>89</v>
      </c>
      <c r="B198" s="148" t="s">
        <v>355</v>
      </c>
      <c r="C198" s="149" t="s">
        <v>356</v>
      </c>
      <c r="D198" s="150" t="s">
        <v>121</v>
      </c>
      <c r="E198" s="151">
        <v>170.1</v>
      </c>
      <c r="F198" s="151"/>
      <c r="G198" s="152">
        <f>E198*F198</f>
        <v>0</v>
      </c>
      <c r="H198" s="153">
        <v>0</v>
      </c>
      <c r="I198" s="153">
        <f>E198*H198</f>
        <v>0</v>
      </c>
      <c r="J198" s="153">
        <v>0</v>
      </c>
      <c r="K198" s="153">
        <f>E198*J198</f>
        <v>0</v>
      </c>
      <c r="Q198" s="146"/>
      <c r="BB198" s="122">
        <v>1</v>
      </c>
      <c r="BC198" s="122">
        <f>IF(BB198=1,G198,0)</f>
        <v>0</v>
      </c>
      <c r="BD198" s="122">
        <f>IF(BB198=2,G198,0)</f>
        <v>0</v>
      </c>
      <c r="BE198" s="122">
        <f>IF(BB198=3,G198,0)</f>
        <v>0</v>
      </c>
      <c r="BF198" s="122">
        <f>IF(BB198=4,G198,0)</f>
        <v>0</v>
      </c>
      <c r="BG198" s="122">
        <f>IF(BB198=5,G198,0)</f>
        <v>0</v>
      </c>
    </row>
    <row r="199" spans="1:17" ht="12.75">
      <c r="A199" s="154"/>
      <c r="B199" s="155"/>
      <c r="C199" s="196" t="s">
        <v>357</v>
      </c>
      <c r="D199" s="197"/>
      <c r="E199" s="156">
        <v>170.1</v>
      </c>
      <c r="F199" s="157"/>
      <c r="G199" s="158"/>
      <c r="H199" s="159"/>
      <c r="I199" s="159"/>
      <c r="J199" s="159"/>
      <c r="K199" s="159"/>
      <c r="O199" s="160"/>
      <c r="Q199" s="146"/>
    </row>
    <row r="200" spans="1:59" ht="12.75">
      <c r="A200" s="147">
        <v>90</v>
      </c>
      <c r="B200" s="148" t="s">
        <v>358</v>
      </c>
      <c r="C200" s="149" t="s">
        <v>359</v>
      </c>
      <c r="D200" s="150" t="s">
        <v>78</v>
      </c>
      <c r="E200" s="151">
        <v>6</v>
      </c>
      <c r="F200" s="151"/>
      <c r="G200" s="152">
        <f>E200*F200</f>
        <v>0</v>
      </c>
      <c r="H200" s="153">
        <v>0.25</v>
      </c>
      <c r="I200" s="153">
        <f>E200*H200</f>
        <v>1.5</v>
      </c>
      <c r="J200" s="153">
        <v>0</v>
      </c>
      <c r="K200" s="153">
        <f>E200*J200</f>
        <v>0</v>
      </c>
      <c r="Q200" s="146"/>
      <c r="BB200" s="122">
        <v>1</v>
      </c>
      <c r="BC200" s="122">
        <f>IF(BB200=1,G200,0)</f>
        <v>0</v>
      </c>
      <c r="BD200" s="122">
        <f>IF(BB200=2,G200,0)</f>
        <v>0</v>
      </c>
      <c r="BE200" s="122">
        <f>IF(BB200=3,G200,0)</f>
        <v>0</v>
      </c>
      <c r="BF200" s="122">
        <f>IF(BB200=4,G200,0)</f>
        <v>0</v>
      </c>
      <c r="BG200" s="122">
        <f>IF(BB200=5,G200,0)</f>
        <v>0</v>
      </c>
    </row>
    <row r="201" spans="1:17" ht="12.75">
      <c r="A201" s="154"/>
      <c r="B201" s="155"/>
      <c r="C201" s="196" t="s">
        <v>360</v>
      </c>
      <c r="D201" s="197"/>
      <c r="E201" s="156">
        <v>0</v>
      </c>
      <c r="F201" s="157"/>
      <c r="G201" s="158"/>
      <c r="H201" s="159"/>
      <c r="I201" s="159"/>
      <c r="J201" s="159"/>
      <c r="K201" s="159"/>
      <c r="O201" s="160"/>
      <c r="Q201" s="146"/>
    </row>
    <row r="202" spans="1:17" ht="12.75">
      <c r="A202" s="154"/>
      <c r="B202" s="155"/>
      <c r="C202" s="196">
        <v>2</v>
      </c>
      <c r="D202" s="197"/>
      <c r="E202" s="156">
        <v>2</v>
      </c>
      <c r="F202" s="157"/>
      <c r="G202" s="158"/>
      <c r="H202" s="159"/>
      <c r="I202" s="159"/>
      <c r="J202" s="159"/>
      <c r="K202" s="159"/>
      <c r="O202" s="160"/>
      <c r="Q202" s="146"/>
    </row>
    <row r="203" spans="1:17" ht="12.75">
      <c r="A203" s="154"/>
      <c r="B203" s="155"/>
      <c r="C203" s="196" t="s">
        <v>361</v>
      </c>
      <c r="D203" s="197"/>
      <c r="E203" s="156">
        <v>0</v>
      </c>
      <c r="F203" s="157"/>
      <c r="G203" s="158"/>
      <c r="H203" s="159"/>
      <c r="I203" s="159"/>
      <c r="J203" s="159"/>
      <c r="K203" s="159"/>
      <c r="O203" s="160"/>
      <c r="Q203" s="146"/>
    </row>
    <row r="204" spans="1:17" ht="12.75">
      <c r="A204" s="154"/>
      <c r="B204" s="155"/>
      <c r="C204" s="196">
        <v>4</v>
      </c>
      <c r="D204" s="197"/>
      <c r="E204" s="156">
        <v>4</v>
      </c>
      <c r="F204" s="157"/>
      <c r="G204" s="158"/>
      <c r="H204" s="159"/>
      <c r="I204" s="159"/>
      <c r="J204" s="159"/>
      <c r="K204" s="159"/>
      <c r="O204" s="160"/>
      <c r="Q204" s="146"/>
    </row>
    <row r="205" spans="1:59" ht="12.75">
      <c r="A205" s="147">
        <v>91</v>
      </c>
      <c r="B205" s="148" t="s">
        <v>362</v>
      </c>
      <c r="C205" s="149" t="s">
        <v>363</v>
      </c>
      <c r="D205" s="150" t="s">
        <v>72</v>
      </c>
      <c r="E205" s="151">
        <v>40</v>
      </c>
      <c r="F205" s="151"/>
      <c r="G205" s="152">
        <f>E205*F205</f>
        <v>0</v>
      </c>
      <c r="H205" s="153">
        <v>0.066</v>
      </c>
      <c r="I205" s="153">
        <f>E205*H205</f>
        <v>2.64</v>
      </c>
      <c r="J205" s="153">
        <v>0</v>
      </c>
      <c r="K205" s="153">
        <f>E205*J205</f>
        <v>0</v>
      </c>
      <c r="Q205" s="146"/>
      <c r="BB205" s="122">
        <v>1</v>
      </c>
      <c r="BC205" s="122">
        <f>IF(BB205=1,G205,0)</f>
        <v>0</v>
      </c>
      <c r="BD205" s="122">
        <f>IF(BB205=2,G205,0)</f>
        <v>0</v>
      </c>
      <c r="BE205" s="122">
        <f>IF(BB205=3,G205,0)</f>
        <v>0</v>
      </c>
      <c r="BF205" s="122">
        <f>IF(BB205=4,G205,0)</f>
        <v>0</v>
      </c>
      <c r="BG205" s="122">
        <f>IF(BB205=5,G205,0)</f>
        <v>0</v>
      </c>
    </row>
    <row r="206" spans="1:17" ht="12.75">
      <c r="A206" s="154"/>
      <c r="B206" s="155"/>
      <c r="C206" s="196" t="s">
        <v>364</v>
      </c>
      <c r="D206" s="197"/>
      <c r="E206" s="156">
        <v>0</v>
      </c>
      <c r="F206" s="157"/>
      <c r="G206" s="158"/>
      <c r="H206" s="159"/>
      <c r="I206" s="159"/>
      <c r="J206" s="159"/>
      <c r="K206" s="159"/>
      <c r="O206" s="160"/>
      <c r="Q206" s="146"/>
    </row>
    <row r="207" spans="1:17" ht="12.75">
      <c r="A207" s="154"/>
      <c r="B207" s="155"/>
      <c r="C207" s="196">
        <v>40</v>
      </c>
      <c r="D207" s="197"/>
      <c r="E207" s="156">
        <v>40</v>
      </c>
      <c r="F207" s="157"/>
      <c r="G207" s="158"/>
      <c r="H207" s="159"/>
      <c r="I207" s="159"/>
      <c r="J207" s="159"/>
      <c r="K207" s="159"/>
      <c r="O207" s="160"/>
      <c r="Q207" s="146"/>
    </row>
    <row r="208" spans="1:59" ht="12.75">
      <c r="A208" s="147">
        <v>92</v>
      </c>
      <c r="B208" s="148" t="s">
        <v>365</v>
      </c>
      <c r="C208" s="149" t="s">
        <v>366</v>
      </c>
      <c r="D208" s="150" t="s">
        <v>367</v>
      </c>
      <c r="E208" s="151">
        <v>2400</v>
      </c>
      <c r="F208" s="151"/>
      <c r="G208" s="152">
        <f>E208*F208</f>
        <v>0</v>
      </c>
      <c r="H208" s="153">
        <v>0</v>
      </c>
      <c r="I208" s="153">
        <f>E208*H208</f>
        <v>0</v>
      </c>
      <c r="J208" s="153">
        <v>0</v>
      </c>
      <c r="K208" s="153">
        <f>E208*J208</f>
        <v>0</v>
      </c>
      <c r="Q208" s="146"/>
      <c r="BB208" s="122">
        <v>1</v>
      </c>
      <c r="BC208" s="122">
        <f>IF(BB208=1,G208,0)</f>
        <v>0</v>
      </c>
      <c r="BD208" s="122">
        <f>IF(BB208=2,G208,0)</f>
        <v>0</v>
      </c>
      <c r="BE208" s="122">
        <f>IF(BB208=3,G208,0)</f>
        <v>0</v>
      </c>
      <c r="BF208" s="122">
        <f>IF(BB208=4,G208,0)</f>
        <v>0</v>
      </c>
      <c r="BG208" s="122">
        <f>IF(BB208=5,G208,0)</f>
        <v>0</v>
      </c>
    </row>
    <row r="209" spans="1:17" ht="12.75">
      <c r="A209" s="154"/>
      <c r="B209" s="155"/>
      <c r="C209" s="196" t="s">
        <v>368</v>
      </c>
      <c r="D209" s="197"/>
      <c r="E209" s="156">
        <v>2400</v>
      </c>
      <c r="F209" s="157"/>
      <c r="G209" s="158"/>
      <c r="H209" s="159"/>
      <c r="I209" s="159"/>
      <c r="J209" s="159"/>
      <c r="K209" s="159"/>
      <c r="O209" s="160"/>
      <c r="Q209" s="146"/>
    </row>
    <row r="210" spans="1:59" ht="12.75">
      <c r="A210" s="147">
        <v>93</v>
      </c>
      <c r="B210" s="148" t="s">
        <v>369</v>
      </c>
      <c r="C210" s="149" t="s">
        <v>370</v>
      </c>
      <c r="D210" s="150" t="s">
        <v>367</v>
      </c>
      <c r="E210" s="151">
        <v>120</v>
      </c>
      <c r="F210" s="151"/>
      <c r="G210" s="152">
        <f>E210*F210</f>
        <v>0</v>
      </c>
      <c r="H210" s="153">
        <v>0</v>
      </c>
      <c r="I210" s="153">
        <f>E210*H210</f>
        <v>0</v>
      </c>
      <c r="J210" s="153">
        <v>0</v>
      </c>
      <c r="K210" s="153">
        <f>E210*J210</f>
        <v>0</v>
      </c>
      <c r="Q210" s="146"/>
      <c r="BB210" s="122">
        <v>1</v>
      </c>
      <c r="BC210" s="122">
        <f>IF(BB210=1,G210,0)</f>
        <v>0</v>
      </c>
      <c r="BD210" s="122">
        <f>IF(BB210=2,G210,0)</f>
        <v>0</v>
      </c>
      <c r="BE210" s="122">
        <f>IF(BB210=3,G210,0)</f>
        <v>0</v>
      </c>
      <c r="BF210" s="122">
        <f>IF(BB210=4,G210,0)</f>
        <v>0</v>
      </c>
      <c r="BG210" s="122">
        <f>IF(BB210=5,G210,0)</f>
        <v>0</v>
      </c>
    </row>
    <row r="211" spans="1:17" ht="12.75">
      <c r="A211" s="154"/>
      <c r="B211" s="155"/>
      <c r="C211" s="196" t="s">
        <v>371</v>
      </c>
      <c r="D211" s="197"/>
      <c r="E211" s="156">
        <v>120</v>
      </c>
      <c r="F211" s="157"/>
      <c r="G211" s="158"/>
      <c r="H211" s="159"/>
      <c r="I211" s="159"/>
      <c r="J211" s="159"/>
      <c r="K211" s="159"/>
      <c r="O211" s="160"/>
      <c r="Q211" s="146"/>
    </row>
    <row r="212" spans="1:59" ht="12.75">
      <c r="A212" s="147">
        <v>94</v>
      </c>
      <c r="B212" s="148" t="s">
        <v>372</v>
      </c>
      <c r="C212" s="149" t="s">
        <v>373</v>
      </c>
      <c r="D212" s="150" t="s">
        <v>83</v>
      </c>
      <c r="E212" s="151">
        <v>7</v>
      </c>
      <c r="F212" s="151"/>
      <c r="G212" s="152">
        <f>E212*F212</f>
        <v>0</v>
      </c>
      <c r="H212" s="153">
        <v>0.00014</v>
      </c>
      <c r="I212" s="153">
        <f>E212*H212</f>
        <v>0.00098</v>
      </c>
      <c r="J212" s="153">
        <v>0</v>
      </c>
      <c r="K212" s="153">
        <f>E212*J212</f>
        <v>0</v>
      </c>
      <c r="Q212" s="146"/>
      <c r="BB212" s="122">
        <v>1</v>
      </c>
      <c r="BC212" s="122">
        <f>IF(BB212=1,G212,0)</f>
        <v>0</v>
      </c>
      <c r="BD212" s="122">
        <f>IF(BB212=2,G212,0)</f>
        <v>0</v>
      </c>
      <c r="BE212" s="122">
        <f>IF(BB212=3,G212,0)</f>
        <v>0</v>
      </c>
      <c r="BF212" s="122">
        <f>IF(BB212=4,G212,0)</f>
        <v>0</v>
      </c>
      <c r="BG212" s="122">
        <f>IF(BB212=5,G212,0)</f>
        <v>0</v>
      </c>
    </row>
    <row r="213" spans="1:17" ht="12.75">
      <c r="A213" s="154"/>
      <c r="B213" s="155"/>
      <c r="C213" s="196" t="s">
        <v>374</v>
      </c>
      <c r="D213" s="197"/>
      <c r="E213" s="156">
        <v>7</v>
      </c>
      <c r="F213" s="157"/>
      <c r="G213" s="158"/>
      <c r="H213" s="159"/>
      <c r="I213" s="159"/>
      <c r="J213" s="159"/>
      <c r="K213" s="159"/>
      <c r="O213" s="160"/>
      <c r="Q213" s="146"/>
    </row>
    <row r="214" spans="1:59" ht="12.75">
      <c r="A214" s="147">
        <v>95</v>
      </c>
      <c r="B214" s="148" t="s">
        <v>375</v>
      </c>
      <c r="C214" s="149" t="s">
        <v>376</v>
      </c>
      <c r="D214" s="150" t="s">
        <v>83</v>
      </c>
      <c r="E214" s="151">
        <v>33.2</v>
      </c>
      <c r="F214" s="151"/>
      <c r="G214" s="152">
        <f>E214*F214</f>
        <v>0</v>
      </c>
      <c r="H214" s="153">
        <v>0</v>
      </c>
      <c r="I214" s="153">
        <f>E214*H214</f>
        <v>0</v>
      </c>
      <c r="J214" s="153">
        <v>0</v>
      </c>
      <c r="K214" s="153">
        <f>E214*J214</f>
        <v>0</v>
      </c>
      <c r="Q214" s="146"/>
      <c r="BB214" s="122">
        <v>1</v>
      </c>
      <c r="BC214" s="122">
        <f>IF(BB214=1,G214,0)</f>
        <v>0</v>
      </c>
      <c r="BD214" s="122">
        <f>IF(BB214=2,G214,0)</f>
        <v>0</v>
      </c>
      <c r="BE214" s="122">
        <f>IF(BB214=3,G214,0)</f>
        <v>0</v>
      </c>
      <c r="BF214" s="122">
        <f>IF(BB214=4,G214,0)</f>
        <v>0</v>
      </c>
      <c r="BG214" s="122">
        <f>IF(BB214=5,G214,0)</f>
        <v>0</v>
      </c>
    </row>
    <row r="215" spans="1:17" ht="12.75">
      <c r="A215" s="154"/>
      <c r="B215" s="155"/>
      <c r="C215" s="196" t="s">
        <v>377</v>
      </c>
      <c r="D215" s="197"/>
      <c r="E215" s="156">
        <v>21</v>
      </c>
      <c r="F215" s="157"/>
      <c r="G215" s="158"/>
      <c r="H215" s="159"/>
      <c r="I215" s="159"/>
      <c r="J215" s="159"/>
      <c r="K215" s="159"/>
      <c r="O215" s="160"/>
      <c r="Q215" s="146"/>
    </row>
    <row r="216" spans="1:17" ht="12.75">
      <c r="A216" s="154"/>
      <c r="B216" s="155"/>
      <c r="C216" s="196" t="s">
        <v>378</v>
      </c>
      <c r="D216" s="197"/>
      <c r="E216" s="156">
        <v>12.2</v>
      </c>
      <c r="F216" s="157"/>
      <c r="G216" s="158"/>
      <c r="H216" s="159"/>
      <c r="I216" s="159"/>
      <c r="J216" s="159"/>
      <c r="K216" s="159"/>
      <c r="O216" s="160"/>
      <c r="Q216" s="146"/>
    </row>
    <row r="217" spans="1:59" ht="12.75">
      <c r="A217" s="147">
        <v>96</v>
      </c>
      <c r="B217" s="148" t="s">
        <v>379</v>
      </c>
      <c r="C217" s="149" t="s">
        <v>380</v>
      </c>
      <c r="D217" s="150" t="s">
        <v>83</v>
      </c>
      <c r="E217" s="151">
        <v>33.2</v>
      </c>
      <c r="F217" s="151"/>
      <c r="G217" s="152">
        <f>E217*F217</f>
        <v>0</v>
      </c>
      <c r="H217" s="153">
        <v>0.00289</v>
      </c>
      <c r="I217" s="153">
        <f>E217*H217</f>
        <v>0.09594800000000002</v>
      </c>
      <c r="J217" s="153">
        <v>0</v>
      </c>
      <c r="K217" s="153">
        <f>E217*J217</f>
        <v>0</v>
      </c>
      <c r="Q217" s="146"/>
      <c r="BB217" s="122">
        <v>1</v>
      </c>
      <c r="BC217" s="122">
        <f>IF(BB217=1,G217,0)</f>
        <v>0</v>
      </c>
      <c r="BD217" s="122">
        <f>IF(BB217=2,G217,0)</f>
        <v>0</v>
      </c>
      <c r="BE217" s="122">
        <f>IF(BB217=3,G217,0)</f>
        <v>0</v>
      </c>
      <c r="BF217" s="122">
        <f>IF(BB217=4,G217,0)</f>
        <v>0</v>
      </c>
      <c r="BG217" s="122">
        <f>IF(BB217=5,G217,0)</f>
        <v>0</v>
      </c>
    </row>
    <row r="218" spans="1:59" ht="12.75">
      <c r="A218" s="147">
        <v>97</v>
      </c>
      <c r="B218" s="148" t="s">
        <v>381</v>
      </c>
      <c r="C218" s="149" t="s">
        <v>382</v>
      </c>
      <c r="D218" s="150" t="s">
        <v>121</v>
      </c>
      <c r="E218" s="151">
        <v>4.9</v>
      </c>
      <c r="F218" s="151"/>
      <c r="G218" s="152">
        <f>E218*F218</f>
        <v>0</v>
      </c>
      <c r="H218" s="153">
        <v>0.00031</v>
      </c>
      <c r="I218" s="153">
        <f>E218*H218</f>
        <v>0.0015190000000000002</v>
      </c>
      <c r="J218" s="153">
        <v>0</v>
      </c>
      <c r="K218" s="153">
        <f>E218*J218</f>
        <v>0</v>
      </c>
      <c r="Q218" s="146"/>
      <c r="BB218" s="122">
        <v>1</v>
      </c>
      <c r="BC218" s="122">
        <f>IF(BB218=1,G218,0)</f>
        <v>0</v>
      </c>
      <c r="BD218" s="122">
        <f>IF(BB218=2,G218,0)</f>
        <v>0</v>
      </c>
      <c r="BE218" s="122">
        <f>IF(BB218=3,G218,0)</f>
        <v>0</v>
      </c>
      <c r="BF218" s="122">
        <f>IF(BB218=4,G218,0)</f>
        <v>0</v>
      </c>
      <c r="BG218" s="122">
        <f>IF(BB218=5,G218,0)</f>
        <v>0</v>
      </c>
    </row>
    <row r="219" spans="1:17" ht="12.75">
      <c r="A219" s="154"/>
      <c r="B219" s="155"/>
      <c r="C219" s="196" t="s">
        <v>383</v>
      </c>
      <c r="D219" s="197"/>
      <c r="E219" s="156">
        <v>0</v>
      </c>
      <c r="F219" s="157"/>
      <c r="G219" s="158"/>
      <c r="H219" s="159"/>
      <c r="I219" s="159"/>
      <c r="J219" s="159"/>
      <c r="K219" s="159"/>
      <c r="O219" s="160"/>
      <c r="Q219" s="146"/>
    </row>
    <row r="220" spans="1:17" ht="12.75">
      <c r="A220" s="154"/>
      <c r="B220" s="155"/>
      <c r="C220" s="196" t="s">
        <v>384</v>
      </c>
      <c r="D220" s="197"/>
      <c r="E220" s="156">
        <v>4.9</v>
      </c>
      <c r="F220" s="157"/>
      <c r="G220" s="158"/>
      <c r="H220" s="159"/>
      <c r="I220" s="159"/>
      <c r="J220" s="159"/>
      <c r="K220" s="159"/>
      <c r="O220" s="160"/>
      <c r="Q220" s="146"/>
    </row>
    <row r="221" spans="1:59" ht="12.75">
      <c r="A221" s="147">
        <v>98</v>
      </c>
      <c r="B221" s="148" t="s">
        <v>385</v>
      </c>
      <c r="C221" s="149" t="s">
        <v>386</v>
      </c>
      <c r="D221" s="150" t="s">
        <v>121</v>
      </c>
      <c r="E221" s="151">
        <v>4.9</v>
      </c>
      <c r="F221" s="151"/>
      <c r="G221" s="152">
        <f>E221*F221</f>
        <v>0</v>
      </c>
      <c r="H221" s="153">
        <v>0.0407</v>
      </c>
      <c r="I221" s="153">
        <f>E221*H221</f>
        <v>0.19943000000000002</v>
      </c>
      <c r="J221" s="153">
        <v>0</v>
      </c>
      <c r="K221" s="153">
        <f>E221*J221</f>
        <v>0</v>
      </c>
      <c r="Q221" s="146"/>
      <c r="BB221" s="122">
        <v>1</v>
      </c>
      <c r="BC221" s="122">
        <f>IF(BB221=1,G221,0)</f>
        <v>0</v>
      </c>
      <c r="BD221" s="122">
        <f>IF(BB221=2,G221,0)</f>
        <v>0</v>
      </c>
      <c r="BE221" s="122">
        <f>IF(BB221=3,G221,0)</f>
        <v>0</v>
      </c>
      <c r="BF221" s="122">
        <f>IF(BB221=4,G221,0)</f>
        <v>0</v>
      </c>
      <c r="BG221" s="122">
        <f>IF(BB221=5,G221,0)</f>
        <v>0</v>
      </c>
    </row>
    <row r="222" spans="1:59" ht="12.75">
      <c r="A222" s="147">
        <v>99</v>
      </c>
      <c r="B222" s="148" t="s">
        <v>387</v>
      </c>
      <c r="C222" s="149" t="s">
        <v>388</v>
      </c>
      <c r="D222" s="150" t="s">
        <v>78</v>
      </c>
      <c r="E222" s="151">
        <v>1</v>
      </c>
      <c r="F222" s="151"/>
      <c r="G222" s="152">
        <f>E222*F222</f>
        <v>0</v>
      </c>
      <c r="H222" s="153">
        <v>1.27451</v>
      </c>
      <c r="I222" s="153">
        <f>E222*H222</f>
        <v>1.27451</v>
      </c>
      <c r="J222" s="153">
        <v>0</v>
      </c>
      <c r="K222" s="153">
        <f>E222*J222</f>
        <v>0</v>
      </c>
      <c r="Q222" s="146"/>
      <c r="BB222" s="122">
        <v>1</v>
      </c>
      <c r="BC222" s="122">
        <f>IF(BB222=1,G222,0)</f>
        <v>0</v>
      </c>
      <c r="BD222" s="122">
        <f>IF(BB222=2,G222,0)</f>
        <v>0</v>
      </c>
      <c r="BE222" s="122">
        <f>IF(BB222=3,G222,0)</f>
        <v>0</v>
      </c>
      <c r="BF222" s="122">
        <f>IF(BB222=4,G222,0)</f>
        <v>0</v>
      </c>
      <c r="BG222" s="122">
        <f>IF(BB222=5,G222,0)</f>
        <v>0</v>
      </c>
    </row>
    <row r="223" spans="1:59" ht="12.75">
      <c r="A223" s="147">
        <v>100</v>
      </c>
      <c r="B223" s="148" t="s">
        <v>389</v>
      </c>
      <c r="C223" s="149" t="s">
        <v>390</v>
      </c>
      <c r="D223" s="150" t="s">
        <v>78</v>
      </c>
      <c r="E223" s="151">
        <v>2</v>
      </c>
      <c r="F223" s="151"/>
      <c r="G223" s="152">
        <f>E223*F223</f>
        <v>0</v>
      </c>
      <c r="H223" s="153">
        <v>0.004</v>
      </c>
      <c r="I223" s="153">
        <f>E223*H223</f>
        <v>0.008</v>
      </c>
      <c r="J223" s="153">
        <v>0</v>
      </c>
      <c r="K223" s="153">
        <f>E223*J223</f>
        <v>0</v>
      </c>
      <c r="Q223" s="146"/>
      <c r="BB223" s="122">
        <v>1</v>
      </c>
      <c r="BC223" s="122">
        <f>IF(BB223=1,G223,0)</f>
        <v>0</v>
      </c>
      <c r="BD223" s="122">
        <f>IF(BB223=2,G223,0)</f>
        <v>0</v>
      </c>
      <c r="BE223" s="122">
        <f>IF(BB223=3,G223,0)</f>
        <v>0</v>
      </c>
      <c r="BF223" s="122">
        <f>IF(BB223=4,G223,0)</f>
        <v>0</v>
      </c>
      <c r="BG223" s="122">
        <f>IF(BB223=5,G223,0)</f>
        <v>0</v>
      </c>
    </row>
    <row r="224" spans="1:59" ht="12.75">
      <c r="A224" s="147">
        <v>101</v>
      </c>
      <c r="B224" s="148" t="s">
        <v>391</v>
      </c>
      <c r="C224" s="149" t="s">
        <v>392</v>
      </c>
      <c r="D224" s="150" t="s">
        <v>78</v>
      </c>
      <c r="E224" s="151">
        <v>1</v>
      </c>
      <c r="F224" s="151"/>
      <c r="G224" s="152">
        <f>E224*F224</f>
        <v>0</v>
      </c>
      <c r="H224" s="153">
        <v>0</v>
      </c>
      <c r="I224" s="153">
        <f>E224*H224</f>
        <v>0</v>
      </c>
      <c r="J224" s="153">
        <v>0</v>
      </c>
      <c r="K224" s="153">
        <f>E224*J224</f>
        <v>0</v>
      </c>
      <c r="Q224" s="146"/>
      <c r="BB224" s="122">
        <v>1</v>
      </c>
      <c r="BC224" s="122">
        <f>IF(BB224=1,G224,0)</f>
        <v>0</v>
      </c>
      <c r="BD224" s="122">
        <f>IF(BB224=2,G224,0)</f>
        <v>0</v>
      </c>
      <c r="BE224" s="122">
        <f>IF(BB224=3,G224,0)</f>
        <v>0</v>
      </c>
      <c r="BF224" s="122">
        <f>IF(BB224=4,G224,0)</f>
        <v>0</v>
      </c>
      <c r="BG224" s="122">
        <f>IF(BB224=5,G224,0)</f>
        <v>0</v>
      </c>
    </row>
    <row r="225" spans="1:59" ht="12.75">
      <c r="A225" s="147">
        <v>102</v>
      </c>
      <c r="B225" s="148" t="s">
        <v>393</v>
      </c>
      <c r="C225" s="149" t="s">
        <v>394</v>
      </c>
      <c r="D225" s="150" t="s">
        <v>78</v>
      </c>
      <c r="E225" s="151">
        <v>2</v>
      </c>
      <c r="F225" s="151"/>
      <c r="G225" s="152">
        <f>E225*F225</f>
        <v>0</v>
      </c>
      <c r="H225" s="153">
        <v>0.004</v>
      </c>
      <c r="I225" s="153">
        <f>E225*H225</f>
        <v>0.008</v>
      </c>
      <c r="J225" s="153">
        <v>0</v>
      </c>
      <c r="K225" s="153">
        <f>E225*J225</f>
        <v>0</v>
      </c>
      <c r="Q225" s="146"/>
      <c r="BB225" s="122">
        <v>1</v>
      </c>
      <c r="BC225" s="122">
        <f>IF(BB225=1,G225,0)</f>
        <v>0</v>
      </c>
      <c r="BD225" s="122">
        <f>IF(BB225=2,G225,0)</f>
        <v>0</v>
      </c>
      <c r="BE225" s="122">
        <f>IF(BB225=3,G225,0)</f>
        <v>0</v>
      </c>
      <c r="BF225" s="122">
        <f>IF(BB225=4,G225,0)</f>
        <v>0</v>
      </c>
      <c r="BG225" s="122">
        <f>IF(BB225=5,G225,0)</f>
        <v>0</v>
      </c>
    </row>
    <row r="226" spans="1:59" ht="12.75">
      <c r="A226" s="161"/>
      <c r="B226" s="162" t="s">
        <v>73</v>
      </c>
      <c r="C226" s="163" t="str">
        <f>CONCATENATE(B190," ",C190)</f>
        <v>91 Doplňující práce na komunikaci</v>
      </c>
      <c r="D226" s="161"/>
      <c r="E226" s="164"/>
      <c r="F226" s="164"/>
      <c r="G226" s="165">
        <f>SUM(G190:G225)</f>
        <v>0</v>
      </c>
      <c r="H226" s="166"/>
      <c r="I226" s="167">
        <f>SUM(I190:I225)</f>
        <v>93.51004400000001</v>
      </c>
      <c r="J226" s="166"/>
      <c r="K226" s="167">
        <f>SUM(K190:K225)</f>
        <v>0</v>
      </c>
      <c r="Q226" s="146"/>
      <c r="BC226" s="168">
        <f>SUM(BC190:BC225)</f>
        <v>0</v>
      </c>
      <c r="BD226" s="168">
        <f>SUM(BD190:BD225)</f>
        <v>0</v>
      </c>
      <c r="BE226" s="168">
        <f>SUM(BE190:BE225)</f>
        <v>0</v>
      </c>
      <c r="BF226" s="168">
        <f>SUM(BF190:BF225)</f>
        <v>0</v>
      </c>
      <c r="BG226" s="168">
        <f>SUM(BG190:BG225)</f>
        <v>0</v>
      </c>
    </row>
    <row r="227" spans="1:17" ht="12.75">
      <c r="A227" s="139" t="s">
        <v>69</v>
      </c>
      <c r="B227" s="140" t="s">
        <v>395</v>
      </c>
      <c r="C227" s="141" t="s">
        <v>396</v>
      </c>
      <c r="D227" s="142"/>
      <c r="E227" s="143"/>
      <c r="F227" s="143"/>
      <c r="G227" s="144"/>
      <c r="H227" s="145"/>
      <c r="I227" s="145"/>
      <c r="J227" s="145"/>
      <c r="K227" s="145"/>
      <c r="Q227" s="146"/>
    </row>
    <row r="228" spans="1:59" ht="25.5">
      <c r="A228" s="147">
        <v>103</v>
      </c>
      <c r="B228" s="148" t="s">
        <v>397</v>
      </c>
      <c r="C228" s="149" t="s">
        <v>398</v>
      </c>
      <c r="D228" s="150" t="s">
        <v>78</v>
      </c>
      <c r="E228" s="151">
        <v>18</v>
      </c>
      <c r="F228" s="151"/>
      <c r="G228" s="152">
        <f>E228*F228</f>
        <v>0</v>
      </c>
      <c r="H228" s="153">
        <v>0.00214</v>
      </c>
      <c r="I228" s="153">
        <f>E228*H228</f>
        <v>0.03852</v>
      </c>
      <c r="J228" s="153">
        <v>0</v>
      </c>
      <c r="K228" s="153">
        <f>E228*J228</f>
        <v>0</v>
      </c>
      <c r="Q228" s="146"/>
      <c r="BB228" s="122">
        <v>1</v>
      </c>
      <c r="BC228" s="122">
        <f>IF(BB228=1,G228,0)</f>
        <v>0</v>
      </c>
      <c r="BD228" s="122">
        <f>IF(BB228=2,G228,0)</f>
        <v>0</v>
      </c>
      <c r="BE228" s="122">
        <f>IF(BB228=3,G228,0)</f>
        <v>0</v>
      </c>
      <c r="BF228" s="122">
        <f>IF(BB228=4,G228,0)</f>
        <v>0</v>
      </c>
      <c r="BG228" s="122">
        <f>IF(BB228=5,G228,0)</f>
        <v>0</v>
      </c>
    </row>
    <row r="229" spans="1:17" ht="12.75">
      <c r="A229" s="154"/>
      <c r="B229" s="155"/>
      <c r="C229" s="196" t="s">
        <v>399</v>
      </c>
      <c r="D229" s="197"/>
      <c r="E229" s="156">
        <v>0</v>
      </c>
      <c r="F229" s="157"/>
      <c r="G229" s="158"/>
      <c r="H229" s="159"/>
      <c r="I229" s="159"/>
      <c r="J229" s="159"/>
      <c r="K229" s="159"/>
      <c r="O229" s="160"/>
      <c r="Q229" s="146"/>
    </row>
    <row r="230" spans="1:17" ht="12.75">
      <c r="A230" s="154"/>
      <c r="B230" s="155"/>
      <c r="C230" s="196" t="s">
        <v>400</v>
      </c>
      <c r="D230" s="197"/>
      <c r="E230" s="156">
        <v>18</v>
      </c>
      <c r="F230" s="157"/>
      <c r="G230" s="158"/>
      <c r="H230" s="159"/>
      <c r="I230" s="159"/>
      <c r="J230" s="159"/>
      <c r="K230" s="159"/>
      <c r="O230" s="160"/>
      <c r="Q230" s="146"/>
    </row>
    <row r="231" spans="1:59" ht="12.75">
      <c r="A231" s="161"/>
      <c r="B231" s="162" t="s">
        <v>73</v>
      </c>
      <c r="C231" s="163" t="str">
        <f>CONCATENATE(B227," ",C227)</f>
        <v>93 Dokončovací práce inž.staveb</v>
      </c>
      <c r="D231" s="161"/>
      <c r="E231" s="164"/>
      <c r="F231" s="164"/>
      <c r="G231" s="165">
        <f>SUM(G227:G230)</f>
        <v>0</v>
      </c>
      <c r="H231" s="166"/>
      <c r="I231" s="167">
        <f>SUM(I227:I230)</f>
        <v>0.03852</v>
      </c>
      <c r="J231" s="166"/>
      <c r="K231" s="167">
        <f>SUM(K227:K230)</f>
        <v>0</v>
      </c>
      <c r="Q231" s="146"/>
      <c r="BC231" s="168">
        <f>SUM(BC227:BC230)</f>
        <v>0</v>
      </c>
      <c r="BD231" s="168">
        <f>SUM(BD227:BD230)</f>
        <v>0</v>
      </c>
      <c r="BE231" s="168">
        <f>SUM(BE227:BE230)</f>
        <v>0</v>
      </c>
      <c r="BF231" s="168">
        <f>SUM(BF227:BF230)</f>
        <v>0</v>
      </c>
      <c r="BG231" s="168">
        <f>SUM(BG227:BG230)</f>
        <v>0</v>
      </c>
    </row>
    <row r="232" spans="1:17" ht="12.75">
      <c r="A232" s="139" t="s">
        <v>69</v>
      </c>
      <c r="B232" s="140" t="s">
        <v>401</v>
      </c>
      <c r="C232" s="141" t="s">
        <v>402</v>
      </c>
      <c r="D232" s="142"/>
      <c r="E232" s="143"/>
      <c r="F232" s="143"/>
      <c r="G232" s="144"/>
      <c r="H232" s="145"/>
      <c r="I232" s="145"/>
      <c r="J232" s="145"/>
      <c r="K232" s="145"/>
      <c r="Q232" s="146"/>
    </row>
    <row r="233" spans="1:59" ht="12.75">
      <c r="A233" s="147">
        <v>104</v>
      </c>
      <c r="B233" s="148" t="s">
        <v>403</v>
      </c>
      <c r="C233" s="149" t="s">
        <v>404</v>
      </c>
      <c r="D233" s="150" t="s">
        <v>121</v>
      </c>
      <c r="E233" s="151">
        <v>9.2</v>
      </c>
      <c r="F233" s="151"/>
      <c r="G233" s="152">
        <f>E233*F233</f>
        <v>0</v>
      </c>
      <c r="H233" s="153">
        <v>0</v>
      </c>
      <c r="I233" s="153">
        <f>E233*H233</f>
        <v>0</v>
      </c>
      <c r="J233" s="153">
        <v>-0.035</v>
      </c>
      <c r="K233" s="153">
        <f>E233*J233</f>
        <v>-0.322</v>
      </c>
      <c r="Q233" s="146"/>
      <c r="BB233" s="122">
        <v>1</v>
      </c>
      <c r="BC233" s="122">
        <f>IF(BB233=1,G233,0)</f>
        <v>0</v>
      </c>
      <c r="BD233" s="122">
        <f>IF(BB233=2,G233,0)</f>
        <v>0</v>
      </c>
      <c r="BE233" s="122">
        <f>IF(BB233=3,G233,0)</f>
        <v>0</v>
      </c>
      <c r="BF233" s="122">
        <f>IF(BB233=4,G233,0)</f>
        <v>0</v>
      </c>
      <c r="BG233" s="122">
        <f>IF(BB233=5,G233,0)</f>
        <v>0</v>
      </c>
    </row>
    <row r="234" spans="1:17" ht="12.75">
      <c r="A234" s="154"/>
      <c r="B234" s="155"/>
      <c r="C234" s="196" t="s">
        <v>405</v>
      </c>
      <c r="D234" s="197"/>
      <c r="E234" s="156">
        <v>0</v>
      </c>
      <c r="F234" s="157"/>
      <c r="G234" s="158"/>
      <c r="H234" s="159"/>
      <c r="I234" s="159"/>
      <c r="J234" s="159"/>
      <c r="K234" s="159"/>
      <c r="O234" s="160"/>
      <c r="Q234" s="146"/>
    </row>
    <row r="235" spans="1:17" ht="12.75">
      <c r="A235" s="154"/>
      <c r="B235" s="155"/>
      <c r="C235" s="196" t="s">
        <v>406</v>
      </c>
      <c r="D235" s="197"/>
      <c r="E235" s="156">
        <v>9.2</v>
      </c>
      <c r="F235" s="157"/>
      <c r="G235" s="158"/>
      <c r="H235" s="159"/>
      <c r="I235" s="159"/>
      <c r="J235" s="159"/>
      <c r="K235" s="159"/>
      <c r="O235" s="160"/>
      <c r="Q235" s="146"/>
    </row>
    <row r="236" spans="1:59" ht="12.75">
      <c r="A236" s="147">
        <v>105</v>
      </c>
      <c r="B236" s="148" t="s">
        <v>407</v>
      </c>
      <c r="C236" s="149" t="s">
        <v>408</v>
      </c>
      <c r="D236" s="150" t="s">
        <v>78</v>
      </c>
      <c r="E236" s="151">
        <v>8</v>
      </c>
      <c r="F236" s="151"/>
      <c r="G236" s="152">
        <f>E236*F236</f>
        <v>0</v>
      </c>
      <c r="H236" s="153">
        <v>0</v>
      </c>
      <c r="I236" s="153">
        <f>E236*H236</f>
        <v>0</v>
      </c>
      <c r="J236" s="153">
        <v>-0.004</v>
      </c>
      <c r="K236" s="153">
        <f>E236*J236</f>
        <v>-0.032</v>
      </c>
      <c r="Q236" s="146"/>
      <c r="BB236" s="122">
        <v>1</v>
      </c>
      <c r="BC236" s="122">
        <f>IF(BB236=1,G236,0)</f>
        <v>0</v>
      </c>
      <c r="BD236" s="122">
        <f>IF(BB236=2,G236,0)</f>
        <v>0</v>
      </c>
      <c r="BE236" s="122">
        <f>IF(BB236=3,G236,0)</f>
        <v>0</v>
      </c>
      <c r="BF236" s="122">
        <f>IF(BB236=4,G236,0)</f>
        <v>0</v>
      </c>
      <c r="BG236" s="122">
        <f>IF(BB236=5,G236,0)</f>
        <v>0</v>
      </c>
    </row>
    <row r="237" spans="1:59" ht="12.75">
      <c r="A237" s="147">
        <v>106</v>
      </c>
      <c r="B237" s="148" t="s">
        <v>409</v>
      </c>
      <c r="C237" s="149" t="s">
        <v>410</v>
      </c>
      <c r="D237" s="150" t="s">
        <v>127</v>
      </c>
      <c r="E237" s="151">
        <v>1.1288</v>
      </c>
      <c r="F237" s="151"/>
      <c r="G237" s="152">
        <f>E237*F237</f>
        <v>0</v>
      </c>
      <c r="H237" s="153">
        <v>0.12173</v>
      </c>
      <c r="I237" s="153">
        <f>E237*H237</f>
        <v>0.137408824</v>
      </c>
      <c r="J237" s="153">
        <v>-2.4</v>
      </c>
      <c r="K237" s="153">
        <f>E237*J237</f>
        <v>-2.70912</v>
      </c>
      <c r="Q237" s="146"/>
      <c r="BB237" s="122">
        <v>1</v>
      </c>
      <c r="BC237" s="122">
        <f>IF(BB237=1,G237,0)</f>
        <v>0</v>
      </c>
      <c r="BD237" s="122">
        <f>IF(BB237=2,G237,0)</f>
        <v>0</v>
      </c>
      <c r="BE237" s="122">
        <f>IF(BB237=3,G237,0)</f>
        <v>0</v>
      </c>
      <c r="BF237" s="122">
        <f>IF(BB237=4,G237,0)</f>
        <v>0</v>
      </c>
      <c r="BG237" s="122">
        <f>IF(BB237=5,G237,0)</f>
        <v>0</v>
      </c>
    </row>
    <row r="238" spans="1:17" ht="12.75">
      <c r="A238" s="154"/>
      <c r="B238" s="155"/>
      <c r="C238" s="196" t="s">
        <v>411</v>
      </c>
      <c r="D238" s="197"/>
      <c r="E238" s="156">
        <v>0</v>
      </c>
      <c r="F238" s="157"/>
      <c r="G238" s="158"/>
      <c r="H238" s="159"/>
      <c r="I238" s="159"/>
      <c r="J238" s="159"/>
      <c r="K238" s="159"/>
      <c r="O238" s="160"/>
      <c r="Q238" s="146"/>
    </row>
    <row r="239" spans="1:17" ht="12.75">
      <c r="A239" s="154"/>
      <c r="B239" s="155"/>
      <c r="C239" s="196" t="s">
        <v>412</v>
      </c>
      <c r="D239" s="197"/>
      <c r="E239" s="156">
        <v>1.1288</v>
      </c>
      <c r="F239" s="157"/>
      <c r="G239" s="158"/>
      <c r="H239" s="159"/>
      <c r="I239" s="159"/>
      <c r="J239" s="159"/>
      <c r="K239" s="159"/>
      <c r="O239" s="160"/>
      <c r="Q239" s="146"/>
    </row>
    <row r="240" spans="1:59" ht="12.75">
      <c r="A240" s="161"/>
      <c r="B240" s="162" t="s">
        <v>73</v>
      </c>
      <c r="C240" s="163" t="str">
        <f>CONCATENATE(B232," ",C232)</f>
        <v>96 Bourání konstrukcí</v>
      </c>
      <c r="D240" s="161"/>
      <c r="E240" s="164"/>
      <c r="F240" s="164"/>
      <c r="G240" s="165">
        <f>SUM(G232:G239)</f>
        <v>0</v>
      </c>
      <c r="H240" s="166"/>
      <c r="I240" s="167">
        <f>SUM(I232:I239)</f>
        <v>0.137408824</v>
      </c>
      <c r="J240" s="166"/>
      <c r="K240" s="167">
        <f>SUM(K232:K239)</f>
        <v>-3.06312</v>
      </c>
      <c r="Q240" s="146"/>
      <c r="BC240" s="168">
        <f>SUM(BC232:BC239)</f>
        <v>0</v>
      </c>
      <c r="BD240" s="168">
        <f>SUM(BD232:BD239)</f>
        <v>0</v>
      </c>
      <c r="BE240" s="168">
        <f>SUM(BE232:BE239)</f>
        <v>0</v>
      </c>
      <c r="BF240" s="168">
        <f>SUM(BF232:BF239)</f>
        <v>0</v>
      </c>
      <c r="BG240" s="168">
        <f>SUM(BG232:BG239)</f>
        <v>0</v>
      </c>
    </row>
    <row r="241" spans="1:17" ht="12.75">
      <c r="A241" s="139" t="s">
        <v>69</v>
      </c>
      <c r="B241" s="140" t="s">
        <v>413</v>
      </c>
      <c r="C241" s="141" t="s">
        <v>414</v>
      </c>
      <c r="D241" s="142"/>
      <c r="E241" s="143"/>
      <c r="F241" s="143"/>
      <c r="G241" s="144"/>
      <c r="H241" s="145"/>
      <c r="I241" s="145"/>
      <c r="J241" s="145"/>
      <c r="K241" s="145"/>
      <c r="Q241" s="146"/>
    </row>
    <row r="242" spans="1:59" ht="12.75">
      <c r="A242" s="147">
        <v>107</v>
      </c>
      <c r="B242" s="148" t="s">
        <v>415</v>
      </c>
      <c r="C242" s="149" t="s">
        <v>416</v>
      </c>
      <c r="D242" s="150" t="s">
        <v>248</v>
      </c>
      <c r="E242" s="151">
        <v>86.505</v>
      </c>
      <c r="F242" s="151"/>
      <c r="G242" s="152">
        <f>E242*F242</f>
        <v>0</v>
      </c>
      <c r="H242" s="153">
        <v>0</v>
      </c>
      <c r="I242" s="153">
        <f>E242*H242</f>
        <v>0</v>
      </c>
      <c r="J242" s="153">
        <v>0</v>
      </c>
      <c r="K242" s="153">
        <f>E242*J242</f>
        <v>0</v>
      </c>
      <c r="Q242" s="146"/>
      <c r="BB242" s="122">
        <v>1</v>
      </c>
      <c r="BC242" s="122">
        <f>IF(BB242=1,G242,0)</f>
        <v>0</v>
      </c>
      <c r="BD242" s="122">
        <f>IF(BB242=2,G242,0)</f>
        <v>0</v>
      </c>
      <c r="BE242" s="122">
        <f>IF(BB242=3,G242,0)</f>
        <v>0</v>
      </c>
      <c r="BF242" s="122">
        <f>IF(BB242=4,G242,0)</f>
        <v>0</v>
      </c>
      <c r="BG242" s="122">
        <f>IF(BB242=5,G242,0)</f>
        <v>0</v>
      </c>
    </row>
    <row r="243" spans="1:17" ht="12.75">
      <c r="A243" s="154"/>
      <c r="B243" s="155"/>
      <c r="C243" s="196" t="s">
        <v>417</v>
      </c>
      <c r="D243" s="197"/>
      <c r="E243" s="156">
        <v>86.505</v>
      </c>
      <c r="F243" s="157"/>
      <c r="G243" s="158"/>
      <c r="H243" s="159"/>
      <c r="I243" s="159"/>
      <c r="J243" s="159"/>
      <c r="K243" s="159"/>
      <c r="O243" s="160"/>
      <c r="Q243" s="146"/>
    </row>
    <row r="244" spans="1:59" ht="12.75">
      <c r="A244" s="147">
        <v>108</v>
      </c>
      <c r="B244" s="148" t="s">
        <v>418</v>
      </c>
      <c r="C244" s="149" t="s">
        <v>419</v>
      </c>
      <c r="D244" s="150" t="s">
        <v>248</v>
      </c>
      <c r="E244" s="151">
        <v>1643.595</v>
      </c>
      <c r="F244" s="151"/>
      <c r="G244" s="152">
        <f>E244*F244</f>
        <v>0</v>
      </c>
      <c r="H244" s="153">
        <v>0</v>
      </c>
      <c r="I244" s="153">
        <f>E244*H244</f>
        <v>0</v>
      </c>
      <c r="J244" s="153">
        <v>0</v>
      </c>
      <c r="K244" s="153">
        <f>E244*J244</f>
        <v>0</v>
      </c>
      <c r="Q244" s="146"/>
      <c r="BB244" s="122">
        <v>1</v>
      </c>
      <c r="BC244" s="122">
        <f>IF(BB244=1,G244,0)</f>
        <v>0</v>
      </c>
      <c r="BD244" s="122">
        <f>IF(BB244=2,G244,0)</f>
        <v>0</v>
      </c>
      <c r="BE244" s="122">
        <f>IF(BB244=3,G244,0)</f>
        <v>0</v>
      </c>
      <c r="BF244" s="122">
        <f>IF(BB244=4,G244,0)</f>
        <v>0</v>
      </c>
      <c r="BG244" s="122">
        <f>IF(BB244=5,G244,0)</f>
        <v>0</v>
      </c>
    </row>
    <row r="245" spans="1:17" ht="12.75">
      <c r="A245" s="154"/>
      <c r="B245" s="155"/>
      <c r="C245" s="196" t="s">
        <v>420</v>
      </c>
      <c r="D245" s="197"/>
      <c r="E245" s="156">
        <v>1643.595</v>
      </c>
      <c r="F245" s="157"/>
      <c r="G245" s="158"/>
      <c r="H245" s="159"/>
      <c r="I245" s="159"/>
      <c r="J245" s="159"/>
      <c r="K245" s="159"/>
      <c r="O245" s="160"/>
      <c r="Q245" s="146"/>
    </row>
    <row r="246" spans="1:59" ht="12.75">
      <c r="A246" s="147">
        <v>109</v>
      </c>
      <c r="B246" s="148" t="s">
        <v>421</v>
      </c>
      <c r="C246" s="149" t="s">
        <v>422</v>
      </c>
      <c r="D246" s="150" t="s">
        <v>248</v>
      </c>
      <c r="E246" s="151">
        <v>15.46</v>
      </c>
      <c r="F246" s="151"/>
      <c r="G246" s="152">
        <f>E246*F246</f>
        <v>0</v>
      </c>
      <c r="H246" s="153">
        <v>0</v>
      </c>
      <c r="I246" s="153">
        <f>E246*H246</f>
        <v>0</v>
      </c>
      <c r="J246" s="153">
        <v>0</v>
      </c>
      <c r="K246" s="153">
        <f>E246*J246</f>
        <v>0</v>
      </c>
      <c r="Q246" s="146"/>
      <c r="BB246" s="122">
        <v>1</v>
      </c>
      <c r="BC246" s="122">
        <f>IF(BB246=1,G246,0)</f>
        <v>0</v>
      </c>
      <c r="BD246" s="122">
        <f>IF(BB246=2,G246,0)</f>
        <v>0</v>
      </c>
      <c r="BE246" s="122">
        <f>IF(BB246=3,G246,0)</f>
        <v>0</v>
      </c>
      <c r="BF246" s="122">
        <f>IF(BB246=4,G246,0)</f>
        <v>0</v>
      </c>
      <c r="BG246" s="122">
        <f>IF(BB246=5,G246,0)</f>
        <v>0</v>
      </c>
    </row>
    <row r="247" spans="1:17" ht="12.75">
      <c r="A247" s="154"/>
      <c r="B247" s="155"/>
      <c r="C247" s="196" t="s">
        <v>423</v>
      </c>
      <c r="D247" s="197"/>
      <c r="E247" s="156">
        <v>15.46</v>
      </c>
      <c r="F247" s="157"/>
      <c r="G247" s="158"/>
      <c r="H247" s="159"/>
      <c r="I247" s="159"/>
      <c r="J247" s="159"/>
      <c r="K247" s="159"/>
      <c r="O247" s="160"/>
      <c r="Q247" s="146"/>
    </row>
    <row r="248" spans="1:59" ht="12.75">
      <c r="A248" s="147">
        <v>110</v>
      </c>
      <c r="B248" s="148" t="s">
        <v>424</v>
      </c>
      <c r="C248" s="149" t="s">
        <v>425</v>
      </c>
      <c r="D248" s="150" t="s">
        <v>248</v>
      </c>
      <c r="E248" s="151">
        <v>68.965</v>
      </c>
      <c r="F248" s="151"/>
      <c r="G248" s="152">
        <f>E248*F248</f>
        <v>0</v>
      </c>
      <c r="H248" s="153">
        <v>0</v>
      </c>
      <c r="I248" s="153">
        <f>E248*H248</f>
        <v>0</v>
      </c>
      <c r="J248" s="153">
        <v>0</v>
      </c>
      <c r="K248" s="153">
        <f>E248*J248</f>
        <v>0</v>
      </c>
      <c r="Q248" s="146"/>
      <c r="BB248" s="122">
        <v>1</v>
      </c>
      <c r="BC248" s="122">
        <f>IF(BB248=1,G248,0)</f>
        <v>0</v>
      </c>
      <c r="BD248" s="122">
        <f>IF(BB248=2,G248,0)</f>
        <v>0</v>
      </c>
      <c r="BE248" s="122">
        <f>IF(BB248=3,G248,0)</f>
        <v>0</v>
      </c>
      <c r="BF248" s="122">
        <f>IF(BB248=4,G248,0)</f>
        <v>0</v>
      </c>
      <c r="BG248" s="122">
        <f>IF(BB248=5,G248,0)</f>
        <v>0</v>
      </c>
    </row>
    <row r="249" spans="1:17" ht="12.75">
      <c r="A249" s="154"/>
      <c r="B249" s="155"/>
      <c r="C249" s="198">
        <v>86505</v>
      </c>
      <c r="D249" s="197"/>
      <c r="E249" s="156">
        <v>86.505</v>
      </c>
      <c r="F249" s="157"/>
      <c r="G249" s="158"/>
      <c r="H249" s="159"/>
      <c r="I249" s="159"/>
      <c r="J249" s="159"/>
      <c r="K249" s="159"/>
      <c r="M249" s="168"/>
      <c r="O249" s="160"/>
      <c r="Q249" s="146"/>
    </row>
    <row r="250" spans="1:17" ht="12.75">
      <c r="A250" s="154"/>
      <c r="B250" s="155"/>
      <c r="C250" s="196" t="s">
        <v>426</v>
      </c>
      <c r="D250" s="197"/>
      <c r="E250" s="156">
        <v>0</v>
      </c>
      <c r="F250" s="157"/>
      <c r="G250" s="158"/>
      <c r="H250" s="159"/>
      <c r="I250" s="159"/>
      <c r="J250" s="159"/>
      <c r="K250" s="159"/>
      <c r="O250" s="160"/>
      <c r="Q250" s="146"/>
    </row>
    <row r="251" spans="1:17" ht="12.75">
      <c r="A251" s="154"/>
      <c r="B251" s="155"/>
      <c r="C251" s="196" t="s">
        <v>427</v>
      </c>
      <c r="D251" s="197"/>
      <c r="E251" s="156">
        <v>-15.46</v>
      </c>
      <c r="F251" s="157"/>
      <c r="G251" s="158"/>
      <c r="H251" s="159"/>
      <c r="I251" s="159"/>
      <c r="J251" s="159"/>
      <c r="K251" s="159"/>
      <c r="O251" s="160"/>
      <c r="Q251" s="146"/>
    </row>
    <row r="252" spans="1:17" ht="12.75">
      <c r="A252" s="154"/>
      <c r="B252" s="155"/>
      <c r="C252" s="196" t="s">
        <v>428</v>
      </c>
      <c r="D252" s="197"/>
      <c r="E252" s="156">
        <v>0</v>
      </c>
      <c r="F252" s="157"/>
      <c r="G252" s="158"/>
      <c r="H252" s="159"/>
      <c r="I252" s="159"/>
      <c r="J252" s="159"/>
      <c r="K252" s="159"/>
      <c r="O252" s="160"/>
      <c r="Q252" s="146"/>
    </row>
    <row r="253" spans="1:17" ht="12.75">
      <c r="A253" s="154"/>
      <c r="B253" s="155"/>
      <c r="C253" s="196" t="s">
        <v>429</v>
      </c>
      <c r="D253" s="197"/>
      <c r="E253" s="156">
        <v>-2.08</v>
      </c>
      <c r="F253" s="157"/>
      <c r="G253" s="158"/>
      <c r="H253" s="159"/>
      <c r="I253" s="159"/>
      <c r="J253" s="159"/>
      <c r="K253" s="159"/>
      <c r="O253" s="160"/>
      <c r="Q253" s="146"/>
    </row>
    <row r="254" spans="1:59" ht="12.75">
      <c r="A254" s="161"/>
      <c r="B254" s="162" t="s">
        <v>73</v>
      </c>
      <c r="C254" s="163" t="str">
        <f>CONCATENATE(B241," ",C241)</f>
        <v>97 Prorážení otvorů</v>
      </c>
      <c r="D254" s="161"/>
      <c r="E254" s="164"/>
      <c r="F254" s="164"/>
      <c r="G254" s="165">
        <f>SUM(G241:G253)</f>
        <v>0</v>
      </c>
      <c r="H254" s="166"/>
      <c r="I254" s="167">
        <f>SUM(I241:I253)</f>
        <v>0</v>
      </c>
      <c r="J254" s="166"/>
      <c r="K254" s="167">
        <f>SUM(K241:K253)</f>
        <v>0</v>
      </c>
      <c r="Q254" s="146"/>
      <c r="BC254" s="168">
        <f>SUM(BC241:BC253)</f>
        <v>0</v>
      </c>
      <c r="BD254" s="168">
        <f>SUM(BD241:BD253)</f>
        <v>0</v>
      </c>
      <c r="BE254" s="168">
        <f>SUM(BE241:BE253)</f>
        <v>0</v>
      </c>
      <c r="BF254" s="168">
        <f>SUM(BF241:BF253)</f>
        <v>0</v>
      </c>
      <c r="BG254" s="168">
        <f>SUM(BG241:BG253)</f>
        <v>0</v>
      </c>
    </row>
    <row r="255" spans="1:17" ht="12.75">
      <c r="A255" s="139" t="s">
        <v>69</v>
      </c>
      <c r="B255" s="140" t="s">
        <v>430</v>
      </c>
      <c r="C255" s="141" t="s">
        <v>431</v>
      </c>
      <c r="D255" s="142"/>
      <c r="E255" s="143"/>
      <c r="F255" s="143"/>
      <c r="G255" s="144"/>
      <c r="H255" s="145"/>
      <c r="I255" s="145"/>
      <c r="J255" s="145"/>
      <c r="K255" s="145"/>
      <c r="Q255" s="146"/>
    </row>
    <row r="256" spans="1:59" ht="12.75">
      <c r="A256" s="147">
        <v>111</v>
      </c>
      <c r="B256" s="148" t="s">
        <v>432</v>
      </c>
      <c r="C256" s="149" t="s">
        <v>433</v>
      </c>
      <c r="D256" s="150" t="s">
        <v>248</v>
      </c>
      <c r="E256" s="151">
        <v>695.173</v>
      </c>
      <c r="F256" s="151"/>
      <c r="G256" s="152">
        <f>E256*F256</f>
        <v>0</v>
      </c>
      <c r="H256" s="153">
        <v>0</v>
      </c>
      <c r="I256" s="153">
        <f>E256*H256</f>
        <v>0</v>
      </c>
      <c r="J256" s="153">
        <v>0</v>
      </c>
      <c r="K256" s="153">
        <f>E256*J256</f>
        <v>0</v>
      </c>
      <c r="Q256" s="146"/>
      <c r="BB256" s="122">
        <v>1</v>
      </c>
      <c r="BC256" s="122">
        <f>IF(BB256=1,G256,0)</f>
        <v>0</v>
      </c>
      <c r="BD256" s="122">
        <f>IF(BB256=2,G256,0)</f>
        <v>0</v>
      </c>
      <c r="BE256" s="122">
        <f>IF(BB256=3,G256,0)</f>
        <v>0</v>
      </c>
      <c r="BF256" s="122">
        <f>IF(BB256=4,G256,0)</f>
        <v>0</v>
      </c>
      <c r="BG256" s="122">
        <f>IF(BB256=5,G256,0)</f>
        <v>0</v>
      </c>
    </row>
    <row r="257" spans="1:17" ht="12.75">
      <c r="A257" s="154"/>
      <c r="B257" s="155"/>
      <c r="C257" s="196" t="s">
        <v>434</v>
      </c>
      <c r="D257" s="197"/>
      <c r="E257" s="156">
        <v>695.173</v>
      </c>
      <c r="F257" s="157"/>
      <c r="G257" s="158"/>
      <c r="H257" s="159"/>
      <c r="I257" s="159"/>
      <c r="J257" s="159"/>
      <c r="K257" s="159"/>
      <c r="O257" s="160"/>
      <c r="Q257" s="146"/>
    </row>
    <row r="258" spans="1:59" ht="12.75">
      <c r="A258" s="161"/>
      <c r="B258" s="162" t="s">
        <v>73</v>
      </c>
      <c r="C258" s="163" t="str">
        <f>CONCATENATE(B255," ",C255)</f>
        <v>99 Staveništní přesun hmot</v>
      </c>
      <c r="D258" s="161"/>
      <c r="E258" s="164"/>
      <c r="F258" s="164"/>
      <c r="G258" s="165">
        <f>SUM(G255:G257)</f>
        <v>0</v>
      </c>
      <c r="H258" s="166"/>
      <c r="I258" s="167">
        <f>SUM(I255:I257)</f>
        <v>0</v>
      </c>
      <c r="J258" s="166"/>
      <c r="K258" s="167">
        <f>SUM(K255:K257)</f>
        <v>0</v>
      </c>
      <c r="Q258" s="146"/>
      <c r="BC258" s="168">
        <f>SUM(BC255:BC257)</f>
        <v>0</v>
      </c>
      <c r="BD258" s="168">
        <f>SUM(BD255:BD257)</f>
        <v>0</v>
      </c>
      <c r="BE258" s="168">
        <f>SUM(BE255:BE257)</f>
        <v>0</v>
      </c>
      <c r="BF258" s="168">
        <f>SUM(BF255:BF257)</f>
        <v>0</v>
      </c>
      <c r="BG258" s="168">
        <f>SUM(BG255:BG257)</f>
        <v>0</v>
      </c>
    </row>
    <row r="259" spans="1:17" ht="12.75">
      <c r="A259" s="139" t="s">
        <v>69</v>
      </c>
      <c r="B259" s="140" t="s">
        <v>435</v>
      </c>
      <c r="C259" s="141" t="s">
        <v>436</v>
      </c>
      <c r="D259" s="142"/>
      <c r="E259" s="143"/>
      <c r="F259" s="143"/>
      <c r="G259" s="144"/>
      <c r="H259" s="145"/>
      <c r="I259" s="145"/>
      <c r="J259" s="145"/>
      <c r="K259" s="145"/>
      <c r="Q259" s="146"/>
    </row>
    <row r="260" spans="1:59" ht="12.75">
      <c r="A260" s="147">
        <v>112</v>
      </c>
      <c r="B260" s="148" t="s">
        <v>437</v>
      </c>
      <c r="C260" s="149" t="s">
        <v>438</v>
      </c>
      <c r="D260" s="150" t="s">
        <v>78</v>
      </c>
      <c r="E260" s="151">
        <v>8</v>
      </c>
      <c r="F260" s="151"/>
      <c r="G260" s="152">
        <f>E260*F260</f>
        <v>0</v>
      </c>
      <c r="H260" s="153">
        <v>0</v>
      </c>
      <c r="I260" s="153">
        <f>E260*H260</f>
        <v>0</v>
      </c>
      <c r="J260" s="153">
        <v>0</v>
      </c>
      <c r="K260" s="153">
        <f>E260*J260</f>
        <v>0</v>
      </c>
      <c r="Q260" s="146"/>
      <c r="BB260" s="122">
        <v>4</v>
      </c>
      <c r="BC260" s="122">
        <f>IF(BB260=1,G260,0)</f>
        <v>0</v>
      </c>
      <c r="BD260" s="122">
        <f>IF(BB260=2,G260,0)</f>
        <v>0</v>
      </c>
      <c r="BE260" s="122">
        <f>IF(BB260=3,G260,0)</f>
        <v>0</v>
      </c>
      <c r="BF260" s="122">
        <f>IF(BB260=4,G260,0)</f>
        <v>0</v>
      </c>
      <c r="BG260" s="122">
        <f>IF(BB260=5,G260,0)</f>
        <v>0</v>
      </c>
    </row>
    <row r="261" spans="1:17" ht="12.75">
      <c r="A261" s="154"/>
      <c r="B261" s="155"/>
      <c r="C261" s="196" t="s">
        <v>439</v>
      </c>
      <c r="D261" s="197"/>
      <c r="E261" s="156">
        <v>8</v>
      </c>
      <c r="F261" s="157"/>
      <c r="G261" s="158"/>
      <c r="H261" s="159"/>
      <c r="I261" s="159"/>
      <c r="J261" s="159"/>
      <c r="K261" s="159"/>
      <c r="O261" s="160"/>
      <c r="Q261" s="146"/>
    </row>
    <row r="262" spans="1:59" ht="12.75">
      <c r="A262" s="147">
        <v>113</v>
      </c>
      <c r="B262" s="148" t="s">
        <v>440</v>
      </c>
      <c r="C262" s="149" t="s">
        <v>441</v>
      </c>
      <c r="D262" s="150" t="s">
        <v>78</v>
      </c>
      <c r="E262" s="151">
        <v>4</v>
      </c>
      <c r="F262" s="151"/>
      <c r="G262" s="152">
        <f>E262*F262</f>
        <v>0</v>
      </c>
      <c r="H262" s="153">
        <v>0</v>
      </c>
      <c r="I262" s="153">
        <f>E262*H262</f>
        <v>0</v>
      </c>
      <c r="J262" s="153">
        <v>0</v>
      </c>
      <c r="K262" s="153">
        <f>E262*J262</f>
        <v>0</v>
      </c>
      <c r="Q262" s="146"/>
      <c r="BB262" s="122">
        <v>4</v>
      </c>
      <c r="BC262" s="122">
        <f>IF(BB262=1,G262,0)</f>
        <v>0</v>
      </c>
      <c r="BD262" s="122">
        <f>IF(BB262=2,G262,0)</f>
        <v>0</v>
      </c>
      <c r="BE262" s="122">
        <f>IF(BB262=3,G262,0)</f>
        <v>0</v>
      </c>
      <c r="BF262" s="122">
        <f>IF(BB262=4,G262,0)</f>
        <v>0</v>
      </c>
      <c r="BG262" s="122">
        <f>IF(BB262=5,G262,0)</f>
        <v>0</v>
      </c>
    </row>
    <row r="263" spans="1:59" ht="12.75">
      <c r="A263" s="147">
        <v>114</v>
      </c>
      <c r="B263" s="148" t="s">
        <v>442</v>
      </c>
      <c r="C263" s="149" t="s">
        <v>443</v>
      </c>
      <c r="D263" s="150" t="s">
        <v>78</v>
      </c>
      <c r="E263" s="151">
        <v>3</v>
      </c>
      <c r="F263" s="151"/>
      <c r="G263" s="152">
        <f>E263*F263</f>
        <v>0</v>
      </c>
      <c r="H263" s="153">
        <v>0</v>
      </c>
      <c r="I263" s="153">
        <f>E263*H263</f>
        <v>0</v>
      </c>
      <c r="J263" s="153">
        <v>0</v>
      </c>
      <c r="K263" s="153">
        <f>E263*J263</f>
        <v>0</v>
      </c>
      <c r="Q263" s="146"/>
      <c r="BB263" s="122">
        <v>4</v>
      </c>
      <c r="BC263" s="122">
        <f>IF(BB263=1,G263,0)</f>
        <v>0</v>
      </c>
      <c r="BD263" s="122">
        <f>IF(BB263=2,G263,0)</f>
        <v>0</v>
      </c>
      <c r="BE263" s="122">
        <f>IF(BB263=3,G263,0)</f>
        <v>0</v>
      </c>
      <c r="BF263" s="122">
        <f>IF(BB263=4,G263,0)</f>
        <v>0</v>
      </c>
      <c r="BG263" s="122">
        <f>IF(BB263=5,G263,0)</f>
        <v>0</v>
      </c>
    </row>
    <row r="264" spans="1:59" ht="12.75">
      <c r="A264" s="147">
        <v>115</v>
      </c>
      <c r="B264" s="148" t="s">
        <v>444</v>
      </c>
      <c r="C264" s="149" t="s">
        <v>445</v>
      </c>
      <c r="D264" s="150" t="s">
        <v>78</v>
      </c>
      <c r="E264" s="151">
        <v>3</v>
      </c>
      <c r="F264" s="151"/>
      <c r="G264" s="152">
        <f>E264*F264</f>
        <v>0</v>
      </c>
      <c r="H264" s="153">
        <v>0</v>
      </c>
      <c r="I264" s="153">
        <f>E264*H264</f>
        <v>0</v>
      </c>
      <c r="J264" s="153">
        <v>0</v>
      </c>
      <c r="K264" s="153">
        <f>E264*J264</f>
        <v>0</v>
      </c>
      <c r="Q264" s="146"/>
      <c r="BB264" s="122">
        <v>4</v>
      </c>
      <c r="BC264" s="122">
        <f>IF(BB264=1,G264,0)</f>
        <v>0</v>
      </c>
      <c r="BD264" s="122">
        <f>IF(BB264=2,G264,0)</f>
        <v>0</v>
      </c>
      <c r="BE264" s="122">
        <f>IF(BB264=3,G264,0)</f>
        <v>0</v>
      </c>
      <c r="BF264" s="122">
        <f>IF(BB264=4,G264,0)</f>
        <v>0</v>
      </c>
      <c r="BG264" s="122">
        <f>IF(BB264=5,G264,0)</f>
        <v>0</v>
      </c>
    </row>
    <row r="265" spans="1:59" ht="12.75">
      <c r="A265" s="147">
        <v>116</v>
      </c>
      <c r="B265" s="148" t="s">
        <v>446</v>
      </c>
      <c r="C265" s="149" t="s">
        <v>447</v>
      </c>
      <c r="D265" s="150" t="s">
        <v>78</v>
      </c>
      <c r="E265" s="151">
        <v>7</v>
      </c>
      <c r="F265" s="151"/>
      <c r="G265" s="152">
        <f>E265*F265</f>
        <v>0</v>
      </c>
      <c r="H265" s="153">
        <v>0</v>
      </c>
      <c r="I265" s="153">
        <f>E265*H265</f>
        <v>0</v>
      </c>
      <c r="J265" s="153">
        <v>0</v>
      </c>
      <c r="K265" s="153">
        <f>E265*J265</f>
        <v>0</v>
      </c>
      <c r="Q265" s="146"/>
      <c r="BB265" s="122">
        <v>4</v>
      </c>
      <c r="BC265" s="122">
        <f>IF(BB265=1,G265,0)</f>
        <v>0</v>
      </c>
      <c r="BD265" s="122">
        <f>IF(BB265=2,G265,0)</f>
        <v>0</v>
      </c>
      <c r="BE265" s="122">
        <f>IF(BB265=3,G265,0)</f>
        <v>0</v>
      </c>
      <c r="BF265" s="122">
        <f>IF(BB265=4,G265,0)</f>
        <v>0</v>
      </c>
      <c r="BG265" s="122">
        <f>IF(BB265=5,G265,0)</f>
        <v>0</v>
      </c>
    </row>
    <row r="266" spans="1:59" ht="12.75">
      <c r="A266" s="147">
        <v>117</v>
      </c>
      <c r="B266" s="148" t="s">
        <v>448</v>
      </c>
      <c r="C266" s="149" t="s">
        <v>449</v>
      </c>
      <c r="D266" s="150" t="s">
        <v>78</v>
      </c>
      <c r="E266" s="151">
        <v>14</v>
      </c>
      <c r="F266" s="151"/>
      <c r="G266" s="152">
        <f>E266*F266</f>
        <v>0</v>
      </c>
      <c r="H266" s="153">
        <v>0</v>
      </c>
      <c r="I266" s="153">
        <f>E266*H266</f>
        <v>0</v>
      </c>
      <c r="J266" s="153">
        <v>0</v>
      </c>
      <c r="K266" s="153">
        <f>E266*J266</f>
        <v>0</v>
      </c>
      <c r="Q266" s="146"/>
      <c r="BB266" s="122">
        <v>4</v>
      </c>
      <c r="BC266" s="122">
        <f>IF(BB266=1,G266,0)</f>
        <v>0</v>
      </c>
      <c r="BD266" s="122">
        <f>IF(BB266=2,G266,0)</f>
        <v>0</v>
      </c>
      <c r="BE266" s="122">
        <f>IF(BB266=3,G266,0)</f>
        <v>0</v>
      </c>
      <c r="BF266" s="122">
        <f>IF(BB266=4,G266,0)</f>
        <v>0</v>
      </c>
      <c r="BG266" s="122">
        <f>IF(BB266=5,G266,0)</f>
        <v>0</v>
      </c>
    </row>
    <row r="267" spans="1:17" ht="12.75">
      <c r="A267" s="154"/>
      <c r="B267" s="155"/>
      <c r="C267" s="196" t="s">
        <v>450</v>
      </c>
      <c r="D267" s="197"/>
      <c r="E267" s="156">
        <v>14</v>
      </c>
      <c r="F267" s="157"/>
      <c r="G267" s="158"/>
      <c r="H267" s="159"/>
      <c r="I267" s="159"/>
      <c r="J267" s="159"/>
      <c r="K267" s="159"/>
      <c r="O267" s="160"/>
      <c r="Q267" s="146"/>
    </row>
    <row r="268" spans="1:59" ht="12.75">
      <c r="A268" s="147">
        <v>118</v>
      </c>
      <c r="B268" s="148" t="s">
        <v>451</v>
      </c>
      <c r="C268" s="149" t="s">
        <v>452</v>
      </c>
      <c r="D268" s="150" t="s">
        <v>78</v>
      </c>
      <c r="E268" s="151">
        <v>7</v>
      </c>
      <c r="F268" s="151"/>
      <c r="G268" s="152">
        <f aca="true" t="shared" si="24" ref="G268:G278">E268*F268</f>
        <v>0</v>
      </c>
      <c r="H268" s="153">
        <v>0</v>
      </c>
      <c r="I268" s="153">
        <f aca="true" t="shared" si="25" ref="I268:I278">E268*H268</f>
        <v>0</v>
      </c>
      <c r="J268" s="153">
        <v>0</v>
      </c>
      <c r="K268" s="153">
        <f aca="true" t="shared" si="26" ref="K268:K278">E268*J268</f>
        <v>0</v>
      </c>
      <c r="Q268" s="146"/>
      <c r="BB268" s="122">
        <v>4</v>
      </c>
      <c r="BC268" s="122">
        <f aca="true" t="shared" si="27" ref="BC268:BC278">IF(BB268=1,G268,0)</f>
        <v>0</v>
      </c>
      <c r="BD268" s="122">
        <f aca="true" t="shared" si="28" ref="BD268:BD278">IF(BB268=2,G268,0)</f>
        <v>0</v>
      </c>
      <c r="BE268" s="122">
        <f aca="true" t="shared" si="29" ref="BE268:BE278">IF(BB268=3,G268,0)</f>
        <v>0</v>
      </c>
      <c r="BF268" s="122">
        <f aca="true" t="shared" si="30" ref="BF268:BF278">IF(BB268=4,G268,0)</f>
        <v>0</v>
      </c>
      <c r="BG268" s="122">
        <f aca="true" t="shared" si="31" ref="BG268:BG278">IF(BB268=5,G268,0)</f>
        <v>0</v>
      </c>
    </row>
    <row r="269" spans="1:59" ht="12.75">
      <c r="A269" s="147">
        <v>119</v>
      </c>
      <c r="B269" s="148" t="s">
        <v>453</v>
      </c>
      <c r="C269" s="149" t="s">
        <v>454</v>
      </c>
      <c r="D269" s="150" t="s">
        <v>78</v>
      </c>
      <c r="E269" s="151">
        <v>7</v>
      </c>
      <c r="F269" s="151"/>
      <c r="G269" s="152">
        <f t="shared" si="24"/>
        <v>0</v>
      </c>
      <c r="H269" s="153">
        <v>0</v>
      </c>
      <c r="I269" s="153">
        <f t="shared" si="25"/>
        <v>0</v>
      </c>
      <c r="J269" s="153">
        <v>0</v>
      </c>
      <c r="K269" s="153">
        <f t="shared" si="26"/>
        <v>0</v>
      </c>
      <c r="Q269" s="146"/>
      <c r="BB269" s="122">
        <v>4</v>
      </c>
      <c r="BC269" s="122">
        <f t="shared" si="27"/>
        <v>0</v>
      </c>
      <c r="BD269" s="122">
        <f t="shared" si="28"/>
        <v>0</v>
      </c>
      <c r="BE269" s="122">
        <f t="shared" si="29"/>
        <v>0</v>
      </c>
      <c r="BF269" s="122">
        <f t="shared" si="30"/>
        <v>0</v>
      </c>
      <c r="BG269" s="122">
        <f t="shared" si="31"/>
        <v>0</v>
      </c>
    </row>
    <row r="270" spans="1:59" ht="12.75">
      <c r="A270" s="147">
        <v>120</v>
      </c>
      <c r="B270" s="148" t="s">
        <v>455</v>
      </c>
      <c r="C270" s="149" t="s">
        <v>456</v>
      </c>
      <c r="D270" s="150" t="s">
        <v>78</v>
      </c>
      <c r="E270" s="151">
        <v>8</v>
      </c>
      <c r="F270" s="151"/>
      <c r="G270" s="152">
        <f t="shared" si="24"/>
        <v>0</v>
      </c>
      <c r="H270" s="153">
        <v>0</v>
      </c>
      <c r="I270" s="153">
        <f t="shared" si="25"/>
        <v>0</v>
      </c>
      <c r="J270" s="153">
        <v>0</v>
      </c>
      <c r="K270" s="153">
        <f t="shared" si="26"/>
        <v>0</v>
      </c>
      <c r="Q270" s="146"/>
      <c r="BB270" s="122">
        <v>4</v>
      </c>
      <c r="BC270" s="122">
        <f t="shared" si="27"/>
        <v>0</v>
      </c>
      <c r="BD270" s="122">
        <f t="shared" si="28"/>
        <v>0</v>
      </c>
      <c r="BE270" s="122">
        <f t="shared" si="29"/>
        <v>0</v>
      </c>
      <c r="BF270" s="122">
        <f t="shared" si="30"/>
        <v>0</v>
      </c>
      <c r="BG270" s="122">
        <f t="shared" si="31"/>
        <v>0</v>
      </c>
    </row>
    <row r="271" spans="1:59" ht="25.5">
      <c r="A271" s="147">
        <v>121</v>
      </c>
      <c r="B271" s="148" t="s">
        <v>457</v>
      </c>
      <c r="C271" s="149" t="s">
        <v>458</v>
      </c>
      <c r="D271" s="150" t="s">
        <v>78</v>
      </c>
      <c r="E271" s="151">
        <v>8</v>
      </c>
      <c r="F271" s="151"/>
      <c r="G271" s="152">
        <f t="shared" si="24"/>
        <v>0</v>
      </c>
      <c r="H271" s="153">
        <v>0</v>
      </c>
      <c r="I271" s="153">
        <f t="shared" si="25"/>
        <v>0</v>
      </c>
      <c r="J271" s="153">
        <v>0</v>
      </c>
      <c r="K271" s="153">
        <f t="shared" si="26"/>
        <v>0</v>
      </c>
      <c r="Q271" s="146"/>
      <c r="BB271" s="122">
        <v>4</v>
      </c>
      <c r="BC271" s="122">
        <f t="shared" si="27"/>
        <v>0</v>
      </c>
      <c r="BD271" s="122">
        <f t="shared" si="28"/>
        <v>0</v>
      </c>
      <c r="BE271" s="122">
        <f t="shared" si="29"/>
        <v>0</v>
      </c>
      <c r="BF271" s="122">
        <f t="shared" si="30"/>
        <v>0</v>
      </c>
      <c r="BG271" s="122">
        <f t="shared" si="31"/>
        <v>0</v>
      </c>
    </row>
    <row r="272" spans="1:59" ht="12.75">
      <c r="A272" s="147">
        <v>122</v>
      </c>
      <c r="B272" s="148" t="s">
        <v>459</v>
      </c>
      <c r="C272" s="149" t="s">
        <v>460</v>
      </c>
      <c r="D272" s="150" t="s">
        <v>78</v>
      </c>
      <c r="E272" s="151">
        <v>6</v>
      </c>
      <c r="F272" s="151"/>
      <c r="G272" s="152">
        <f t="shared" si="24"/>
        <v>0</v>
      </c>
      <c r="H272" s="153">
        <v>0.05</v>
      </c>
      <c r="I272" s="153">
        <f t="shared" si="25"/>
        <v>0.30000000000000004</v>
      </c>
      <c r="J272" s="153">
        <v>0</v>
      </c>
      <c r="K272" s="153">
        <f t="shared" si="26"/>
        <v>0</v>
      </c>
      <c r="Q272" s="146"/>
      <c r="BB272" s="122">
        <v>4</v>
      </c>
      <c r="BC272" s="122">
        <f t="shared" si="27"/>
        <v>0</v>
      </c>
      <c r="BD272" s="122">
        <f t="shared" si="28"/>
        <v>0</v>
      </c>
      <c r="BE272" s="122">
        <f t="shared" si="29"/>
        <v>0</v>
      </c>
      <c r="BF272" s="122">
        <f t="shared" si="30"/>
        <v>0</v>
      </c>
      <c r="BG272" s="122">
        <f t="shared" si="31"/>
        <v>0</v>
      </c>
    </row>
    <row r="273" spans="1:59" ht="12.75">
      <c r="A273" s="147">
        <v>123</v>
      </c>
      <c r="B273" s="148" t="s">
        <v>461</v>
      </c>
      <c r="C273" s="149" t="s">
        <v>462</v>
      </c>
      <c r="D273" s="150" t="s">
        <v>78</v>
      </c>
      <c r="E273" s="151">
        <v>2</v>
      </c>
      <c r="F273" s="151"/>
      <c r="G273" s="152">
        <f t="shared" si="24"/>
        <v>0</v>
      </c>
      <c r="H273" s="153">
        <v>0.062</v>
      </c>
      <c r="I273" s="153">
        <f t="shared" si="25"/>
        <v>0.124</v>
      </c>
      <c r="J273" s="153">
        <v>0</v>
      </c>
      <c r="K273" s="153">
        <f t="shared" si="26"/>
        <v>0</v>
      </c>
      <c r="Q273" s="146"/>
      <c r="BB273" s="122">
        <v>4</v>
      </c>
      <c r="BC273" s="122">
        <f t="shared" si="27"/>
        <v>0</v>
      </c>
      <c r="BD273" s="122">
        <f t="shared" si="28"/>
        <v>0</v>
      </c>
      <c r="BE273" s="122">
        <f t="shared" si="29"/>
        <v>0</v>
      </c>
      <c r="BF273" s="122">
        <f t="shared" si="30"/>
        <v>0</v>
      </c>
      <c r="BG273" s="122">
        <f t="shared" si="31"/>
        <v>0</v>
      </c>
    </row>
    <row r="274" spans="1:59" ht="12.75">
      <c r="A274" s="147">
        <v>124</v>
      </c>
      <c r="B274" s="148" t="s">
        <v>463</v>
      </c>
      <c r="C274" s="149" t="s">
        <v>464</v>
      </c>
      <c r="D274" s="150" t="s">
        <v>78</v>
      </c>
      <c r="E274" s="151">
        <v>6</v>
      </c>
      <c r="F274" s="151"/>
      <c r="G274" s="152">
        <f t="shared" si="24"/>
        <v>0</v>
      </c>
      <c r="H274" s="153">
        <v>0.01</v>
      </c>
      <c r="I274" s="153">
        <f t="shared" si="25"/>
        <v>0.06</v>
      </c>
      <c r="J274" s="153">
        <v>0</v>
      </c>
      <c r="K274" s="153">
        <f t="shared" si="26"/>
        <v>0</v>
      </c>
      <c r="Q274" s="146"/>
      <c r="BB274" s="122">
        <v>4</v>
      </c>
      <c r="BC274" s="122">
        <f t="shared" si="27"/>
        <v>0</v>
      </c>
      <c r="BD274" s="122">
        <f t="shared" si="28"/>
        <v>0</v>
      </c>
      <c r="BE274" s="122">
        <f t="shared" si="29"/>
        <v>0</v>
      </c>
      <c r="BF274" s="122">
        <f t="shared" si="30"/>
        <v>0</v>
      </c>
      <c r="BG274" s="122">
        <f t="shared" si="31"/>
        <v>0</v>
      </c>
    </row>
    <row r="275" spans="1:59" ht="12.75">
      <c r="A275" s="147">
        <v>125</v>
      </c>
      <c r="B275" s="148" t="s">
        <v>465</v>
      </c>
      <c r="C275" s="149" t="s">
        <v>466</v>
      </c>
      <c r="D275" s="150" t="s">
        <v>78</v>
      </c>
      <c r="E275" s="151">
        <v>2</v>
      </c>
      <c r="F275" s="151"/>
      <c r="G275" s="152">
        <f t="shared" si="24"/>
        <v>0</v>
      </c>
      <c r="H275" s="153">
        <v>0.019</v>
      </c>
      <c r="I275" s="153">
        <f t="shared" si="25"/>
        <v>0.038</v>
      </c>
      <c r="J275" s="153">
        <v>0</v>
      </c>
      <c r="K275" s="153">
        <f t="shared" si="26"/>
        <v>0</v>
      </c>
      <c r="Q275" s="146"/>
      <c r="BB275" s="122">
        <v>4</v>
      </c>
      <c r="BC275" s="122">
        <f t="shared" si="27"/>
        <v>0</v>
      </c>
      <c r="BD275" s="122">
        <f t="shared" si="28"/>
        <v>0</v>
      </c>
      <c r="BE275" s="122">
        <f t="shared" si="29"/>
        <v>0</v>
      </c>
      <c r="BF275" s="122">
        <f t="shared" si="30"/>
        <v>0</v>
      </c>
      <c r="BG275" s="122">
        <f t="shared" si="31"/>
        <v>0</v>
      </c>
    </row>
    <row r="276" spans="1:59" ht="12.75">
      <c r="A276" s="147">
        <v>126</v>
      </c>
      <c r="B276" s="148" t="s">
        <v>467</v>
      </c>
      <c r="C276" s="149" t="s">
        <v>468</v>
      </c>
      <c r="D276" s="150" t="s">
        <v>78</v>
      </c>
      <c r="E276" s="151">
        <v>2</v>
      </c>
      <c r="F276" s="151"/>
      <c r="G276" s="152">
        <f t="shared" si="24"/>
        <v>0</v>
      </c>
      <c r="H276" s="153">
        <v>0.0078</v>
      </c>
      <c r="I276" s="153">
        <f t="shared" si="25"/>
        <v>0.0156</v>
      </c>
      <c r="J276" s="153">
        <v>0</v>
      </c>
      <c r="K276" s="153">
        <f t="shared" si="26"/>
        <v>0</v>
      </c>
      <c r="Q276" s="146"/>
      <c r="BB276" s="122">
        <v>4</v>
      </c>
      <c r="BC276" s="122">
        <f t="shared" si="27"/>
        <v>0</v>
      </c>
      <c r="BD276" s="122">
        <f t="shared" si="28"/>
        <v>0</v>
      </c>
      <c r="BE276" s="122">
        <f t="shared" si="29"/>
        <v>0</v>
      </c>
      <c r="BF276" s="122">
        <f t="shared" si="30"/>
        <v>0</v>
      </c>
      <c r="BG276" s="122">
        <f t="shared" si="31"/>
        <v>0</v>
      </c>
    </row>
    <row r="277" spans="1:59" ht="12.75">
      <c r="A277" s="147">
        <v>127</v>
      </c>
      <c r="B277" s="148" t="s">
        <v>469</v>
      </c>
      <c r="C277" s="149" t="s">
        <v>470</v>
      </c>
      <c r="D277" s="150" t="s">
        <v>78</v>
      </c>
      <c r="E277" s="151">
        <v>6</v>
      </c>
      <c r="F277" s="151"/>
      <c r="G277" s="152">
        <f t="shared" si="24"/>
        <v>0</v>
      </c>
      <c r="H277" s="153">
        <v>0.0073</v>
      </c>
      <c r="I277" s="153">
        <f t="shared" si="25"/>
        <v>0.0438</v>
      </c>
      <c r="J277" s="153">
        <v>0</v>
      </c>
      <c r="K277" s="153">
        <f t="shared" si="26"/>
        <v>0</v>
      </c>
      <c r="Q277" s="146"/>
      <c r="BB277" s="122">
        <v>4</v>
      </c>
      <c r="BC277" s="122">
        <f t="shared" si="27"/>
        <v>0</v>
      </c>
      <c r="BD277" s="122">
        <f t="shared" si="28"/>
        <v>0</v>
      </c>
      <c r="BE277" s="122">
        <f t="shared" si="29"/>
        <v>0</v>
      </c>
      <c r="BF277" s="122">
        <f t="shared" si="30"/>
        <v>0</v>
      </c>
      <c r="BG277" s="122">
        <f t="shared" si="31"/>
        <v>0</v>
      </c>
    </row>
    <row r="278" spans="1:59" ht="25.5">
      <c r="A278" s="147">
        <v>128</v>
      </c>
      <c r="B278" s="148" t="s">
        <v>471</v>
      </c>
      <c r="C278" s="149" t="s">
        <v>472</v>
      </c>
      <c r="D278" s="150" t="s">
        <v>121</v>
      </c>
      <c r="E278" s="151">
        <v>207.4</v>
      </c>
      <c r="F278" s="151"/>
      <c r="G278" s="152">
        <f t="shared" si="24"/>
        <v>0</v>
      </c>
      <c r="H278" s="153">
        <v>0.00105</v>
      </c>
      <c r="I278" s="153">
        <f t="shared" si="25"/>
        <v>0.21777</v>
      </c>
      <c r="J278" s="153">
        <v>0</v>
      </c>
      <c r="K278" s="153">
        <f t="shared" si="26"/>
        <v>0</v>
      </c>
      <c r="Q278" s="146"/>
      <c r="BB278" s="122">
        <v>4</v>
      </c>
      <c r="BC278" s="122">
        <f t="shared" si="27"/>
        <v>0</v>
      </c>
      <c r="BD278" s="122">
        <f t="shared" si="28"/>
        <v>0</v>
      </c>
      <c r="BE278" s="122">
        <f t="shared" si="29"/>
        <v>0</v>
      </c>
      <c r="BF278" s="122">
        <f t="shared" si="30"/>
        <v>0</v>
      </c>
      <c r="BG278" s="122">
        <f t="shared" si="31"/>
        <v>0</v>
      </c>
    </row>
    <row r="279" spans="1:17" ht="12.75">
      <c r="A279" s="154"/>
      <c r="B279" s="155"/>
      <c r="C279" s="196" t="s">
        <v>473</v>
      </c>
      <c r="D279" s="197"/>
      <c r="E279" s="156">
        <v>115.3</v>
      </c>
      <c r="F279" s="157"/>
      <c r="G279" s="158"/>
      <c r="H279" s="159"/>
      <c r="I279" s="159"/>
      <c r="J279" s="159"/>
      <c r="K279" s="159"/>
      <c r="O279" s="160"/>
      <c r="Q279" s="146"/>
    </row>
    <row r="280" spans="1:17" ht="12.75">
      <c r="A280" s="154"/>
      <c r="B280" s="155"/>
      <c r="C280" s="196" t="s">
        <v>474</v>
      </c>
      <c r="D280" s="197"/>
      <c r="E280" s="156">
        <v>74.6</v>
      </c>
      <c r="F280" s="157"/>
      <c r="G280" s="158"/>
      <c r="H280" s="159"/>
      <c r="I280" s="159"/>
      <c r="J280" s="159"/>
      <c r="K280" s="159"/>
      <c r="O280" s="160"/>
      <c r="Q280" s="146"/>
    </row>
    <row r="281" spans="1:17" ht="12.75">
      <c r="A281" s="154"/>
      <c r="B281" s="155"/>
      <c r="C281" s="196" t="s">
        <v>475</v>
      </c>
      <c r="D281" s="197"/>
      <c r="E281" s="156">
        <v>5.5</v>
      </c>
      <c r="F281" s="157"/>
      <c r="G281" s="158"/>
      <c r="H281" s="159"/>
      <c r="I281" s="159"/>
      <c r="J281" s="159"/>
      <c r="K281" s="159"/>
      <c r="O281" s="160"/>
      <c r="Q281" s="146"/>
    </row>
    <row r="282" spans="1:17" ht="12.75">
      <c r="A282" s="154"/>
      <c r="B282" s="155"/>
      <c r="C282" s="196" t="s">
        <v>476</v>
      </c>
      <c r="D282" s="197"/>
      <c r="E282" s="156">
        <v>12</v>
      </c>
      <c r="F282" s="157"/>
      <c r="G282" s="158"/>
      <c r="H282" s="159"/>
      <c r="I282" s="159"/>
      <c r="J282" s="159"/>
      <c r="K282" s="159"/>
      <c r="O282" s="160"/>
      <c r="Q282" s="146"/>
    </row>
    <row r="283" spans="1:59" ht="25.5">
      <c r="A283" s="147">
        <v>129</v>
      </c>
      <c r="B283" s="148" t="s">
        <v>477</v>
      </c>
      <c r="C283" s="149" t="s">
        <v>478</v>
      </c>
      <c r="D283" s="150" t="s">
        <v>78</v>
      </c>
      <c r="E283" s="151">
        <v>8</v>
      </c>
      <c r="F283" s="151"/>
      <c r="G283" s="152">
        <f>E283*F283</f>
        <v>0</v>
      </c>
      <c r="H283" s="153">
        <v>0.00011</v>
      </c>
      <c r="I283" s="153">
        <f>E283*H283</f>
        <v>0.00088</v>
      </c>
      <c r="J283" s="153">
        <v>0</v>
      </c>
      <c r="K283" s="153">
        <f>E283*J283</f>
        <v>0</v>
      </c>
      <c r="Q283" s="146"/>
      <c r="BB283" s="122">
        <v>4</v>
      </c>
      <c r="BC283" s="122">
        <f>IF(BB283=1,G283,0)</f>
        <v>0</v>
      </c>
      <c r="BD283" s="122">
        <f>IF(BB283=2,G283,0)</f>
        <v>0</v>
      </c>
      <c r="BE283" s="122">
        <f>IF(BB283=3,G283,0)</f>
        <v>0</v>
      </c>
      <c r="BF283" s="122">
        <f>IF(BB283=4,G283,0)</f>
        <v>0</v>
      </c>
      <c r="BG283" s="122">
        <f>IF(BB283=5,G283,0)</f>
        <v>0</v>
      </c>
    </row>
    <row r="284" spans="1:59" ht="25.5">
      <c r="A284" s="147">
        <v>130</v>
      </c>
      <c r="B284" s="148" t="s">
        <v>479</v>
      </c>
      <c r="C284" s="149" t="s">
        <v>480</v>
      </c>
      <c r="D284" s="150" t="s">
        <v>78</v>
      </c>
      <c r="E284" s="151">
        <v>20</v>
      </c>
      <c r="F284" s="151"/>
      <c r="G284" s="152">
        <f>E284*F284</f>
        <v>0</v>
      </c>
      <c r="H284" s="153">
        <v>0.00013</v>
      </c>
      <c r="I284" s="153">
        <f>E284*H284</f>
        <v>0.0026</v>
      </c>
      <c r="J284" s="153">
        <v>0</v>
      </c>
      <c r="K284" s="153">
        <f>E284*J284</f>
        <v>0</v>
      </c>
      <c r="Q284" s="146"/>
      <c r="BB284" s="122">
        <v>4</v>
      </c>
      <c r="BC284" s="122">
        <f>IF(BB284=1,G284,0)</f>
        <v>0</v>
      </c>
      <c r="BD284" s="122">
        <f>IF(BB284=2,G284,0)</f>
        <v>0</v>
      </c>
      <c r="BE284" s="122">
        <f>IF(BB284=3,G284,0)</f>
        <v>0</v>
      </c>
      <c r="BF284" s="122">
        <f>IF(BB284=4,G284,0)</f>
        <v>0</v>
      </c>
      <c r="BG284" s="122">
        <f>IF(BB284=5,G284,0)</f>
        <v>0</v>
      </c>
    </row>
    <row r="285" spans="1:59" ht="12.75">
      <c r="A285" s="147">
        <v>131</v>
      </c>
      <c r="B285" s="148" t="s">
        <v>481</v>
      </c>
      <c r="C285" s="149" t="s">
        <v>482</v>
      </c>
      <c r="D285" s="150" t="s">
        <v>121</v>
      </c>
      <c r="E285" s="151">
        <v>54</v>
      </c>
      <c r="F285" s="151"/>
      <c r="G285" s="152">
        <f>E285*F285</f>
        <v>0</v>
      </c>
      <c r="H285" s="153">
        <v>0</v>
      </c>
      <c r="I285" s="153">
        <f>E285*H285</f>
        <v>0</v>
      </c>
      <c r="J285" s="153">
        <v>0</v>
      </c>
      <c r="K285" s="153">
        <f>E285*J285</f>
        <v>0</v>
      </c>
      <c r="Q285" s="146"/>
      <c r="BB285" s="122">
        <v>4</v>
      </c>
      <c r="BC285" s="122">
        <f>IF(BB285=1,G285,0)</f>
        <v>0</v>
      </c>
      <c r="BD285" s="122">
        <f>IF(BB285=2,G285,0)</f>
        <v>0</v>
      </c>
      <c r="BE285" s="122">
        <f>IF(BB285=3,G285,0)</f>
        <v>0</v>
      </c>
      <c r="BF285" s="122">
        <f>IF(BB285=4,G285,0)</f>
        <v>0</v>
      </c>
      <c r="BG285" s="122">
        <f>IF(BB285=5,G285,0)</f>
        <v>0</v>
      </c>
    </row>
    <row r="286" spans="1:17" ht="12.75">
      <c r="A286" s="154"/>
      <c r="B286" s="155"/>
      <c r="C286" s="196" t="s">
        <v>483</v>
      </c>
      <c r="D286" s="197"/>
      <c r="E286" s="156">
        <v>39</v>
      </c>
      <c r="F286" s="157"/>
      <c r="G286" s="158"/>
      <c r="H286" s="159"/>
      <c r="I286" s="159"/>
      <c r="J286" s="159"/>
      <c r="K286" s="159"/>
      <c r="O286" s="160"/>
      <c r="Q286" s="146"/>
    </row>
    <row r="287" spans="1:17" ht="12.75">
      <c r="A287" s="154"/>
      <c r="B287" s="155"/>
      <c r="C287" s="196" t="s">
        <v>484</v>
      </c>
      <c r="D287" s="197"/>
      <c r="E287" s="156">
        <v>15</v>
      </c>
      <c r="F287" s="157"/>
      <c r="G287" s="158"/>
      <c r="H287" s="159"/>
      <c r="I287" s="159"/>
      <c r="J287" s="159"/>
      <c r="K287" s="159"/>
      <c r="O287" s="160"/>
      <c r="Q287" s="146"/>
    </row>
    <row r="288" spans="1:59" ht="12.75">
      <c r="A288" s="147">
        <v>132</v>
      </c>
      <c r="B288" s="148" t="s">
        <v>485</v>
      </c>
      <c r="C288" s="149" t="s">
        <v>486</v>
      </c>
      <c r="D288" s="150" t="s">
        <v>121</v>
      </c>
      <c r="E288" s="151">
        <v>59.4</v>
      </c>
      <c r="F288" s="151"/>
      <c r="G288" s="152">
        <f>E288*F288</f>
        <v>0</v>
      </c>
      <c r="H288" s="153">
        <v>0.00016</v>
      </c>
      <c r="I288" s="153">
        <f>E288*H288</f>
        <v>0.009504</v>
      </c>
      <c r="J288" s="153">
        <v>0</v>
      </c>
      <c r="K288" s="153">
        <f>E288*J288</f>
        <v>0</v>
      </c>
      <c r="Q288" s="146"/>
      <c r="BB288" s="122">
        <v>4</v>
      </c>
      <c r="BC288" s="122">
        <f>IF(BB288=1,G288,0)</f>
        <v>0</v>
      </c>
      <c r="BD288" s="122">
        <f>IF(BB288=2,G288,0)</f>
        <v>0</v>
      </c>
      <c r="BE288" s="122">
        <f>IF(BB288=3,G288,0)</f>
        <v>0</v>
      </c>
      <c r="BF288" s="122">
        <f>IF(BB288=4,G288,0)</f>
        <v>0</v>
      </c>
      <c r="BG288" s="122">
        <f>IF(BB288=5,G288,0)</f>
        <v>0</v>
      </c>
    </row>
    <row r="289" spans="1:17" ht="12.75">
      <c r="A289" s="154"/>
      <c r="B289" s="155"/>
      <c r="C289" s="196" t="s">
        <v>487</v>
      </c>
      <c r="D289" s="197"/>
      <c r="E289" s="156">
        <v>59.4</v>
      </c>
      <c r="F289" s="157"/>
      <c r="G289" s="158"/>
      <c r="H289" s="159"/>
      <c r="I289" s="159"/>
      <c r="J289" s="159"/>
      <c r="K289" s="159"/>
      <c r="O289" s="160"/>
      <c r="Q289" s="146"/>
    </row>
    <row r="290" spans="1:59" ht="25.5">
      <c r="A290" s="147">
        <v>133</v>
      </c>
      <c r="B290" s="148" t="s">
        <v>488</v>
      </c>
      <c r="C290" s="149" t="s">
        <v>489</v>
      </c>
      <c r="D290" s="150" t="s">
        <v>121</v>
      </c>
      <c r="E290" s="151">
        <v>207.4</v>
      </c>
      <c r="F290" s="151"/>
      <c r="G290" s="152">
        <f>E290*F290</f>
        <v>0</v>
      </c>
      <c r="H290" s="153">
        <v>0.0008</v>
      </c>
      <c r="I290" s="153">
        <f>E290*H290</f>
        <v>0.16592</v>
      </c>
      <c r="J290" s="153">
        <v>0</v>
      </c>
      <c r="K290" s="153">
        <f>E290*J290</f>
        <v>0</v>
      </c>
      <c r="Q290" s="146"/>
      <c r="BB290" s="122">
        <v>4</v>
      </c>
      <c r="BC290" s="122">
        <f>IF(BB290=1,G290,0)</f>
        <v>0</v>
      </c>
      <c r="BD290" s="122">
        <f>IF(BB290=2,G290,0)</f>
        <v>0</v>
      </c>
      <c r="BE290" s="122">
        <f>IF(BB290=3,G290,0)</f>
        <v>0</v>
      </c>
      <c r="BF290" s="122">
        <f>IF(BB290=4,G290,0)</f>
        <v>0</v>
      </c>
      <c r="BG290" s="122">
        <f>IF(BB290=5,G290,0)</f>
        <v>0</v>
      </c>
    </row>
    <row r="291" spans="1:59" ht="12.75">
      <c r="A291" s="147">
        <v>134</v>
      </c>
      <c r="B291" s="148" t="s">
        <v>490</v>
      </c>
      <c r="C291" s="149" t="s">
        <v>491</v>
      </c>
      <c r="D291" s="150" t="s">
        <v>492</v>
      </c>
      <c r="E291" s="151">
        <v>1</v>
      </c>
      <c r="F291" s="151"/>
      <c r="G291" s="152">
        <f>E291*F291</f>
        <v>0</v>
      </c>
      <c r="H291" s="153">
        <v>0</v>
      </c>
      <c r="I291" s="153">
        <f>E291*H291</f>
        <v>0</v>
      </c>
      <c r="J291" s="153">
        <v>0</v>
      </c>
      <c r="K291" s="153">
        <f>E291*J291</f>
        <v>0</v>
      </c>
      <c r="Q291" s="146"/>
      <c r="BB291" s="122">
        <v>4</v>
      </c>
      <c r="BC291" s="122">
        <f>IF(BB291=1,G291,0)</f>
        <v>0</v>
      </c>
      <c r="BD291" s="122">
        <f>IF(BB291=2,G291,0)</f>
        <v>0</v>
      </c>
      <c r="BE291" s="122">
        <f>IF(BB291=3,G291,0)</f>
        <v>0</v>
      </c>
      <c r="BF291" s="122">
        <f>IF(BB291=4,G291,0)</f>
        <v>0</v>
      </c>
      <c r="BG291" s="122">
        <f>IF(BB291=5,G291,0)</f>
        <v>0</v>
      </c>
    </row>
    <row r="292" spans="1:59" ht="12.75">
      <c r="A292" s="147">
        <v>135</v>
      </c>
      <c r="B292" s="148" t="s">
        <v>493</v>
      </c>
      <c r="C292" s="149" t="s">
        <v>494</v>
      </c>
      <c r="D292" s="150" t="s">
        <v>492</v>
      </c>
      <c r="E292" s="151">
        <v>1</v>
      </c>
      <c r="F292" s="151"/>
      <c r="G292" s="152">
        <f>E292*F292</f>
        <v>0</v>
      </c>
      <c r="H292" s="153">
        <v>0</v>
      </c>
      <c r="I292" s="153">
        <f>E292*H292</f>
        <v>0</v>
      </c>
      <c r="J292" s="153">
        <v>0</v>
      </c>
      <c r="K292" s="153">
        <f>E292*J292</f>
        <v>0</v>
      </c>
      <c r="Q292" s="146"/>
      <c r="BB292" s="122">
        <v>4</v>
      </c>
      <c r="BC292" s="122">
        <f>IF(BB292=1,G292,0)</f>
        <v>0</v>
      </c>
      <c r="BD292" s="122">
        <f>IF(BB292=2,G292,0)</f>
        <v>0</v>
      </c>
      <c r="BE292" s="122">
        <f>IF(BB292=3,G292,0)</f>
        <v>0</v>
      </c>
      <c r="BF292" s="122">
        <f>IF(BB292=4,G292,0)</f>
        <v>0</v>
      </c>
      <c r="BG292" s="122">
        <f>IF(BB292=5,G292,0)</f>
        <v>0</v>
      </c>
    </row>
    <row r="293" spans="1:59" ht="12.75">
      <c r="A293" s="161"/>
      <c r="B293" s="162" t="s">
        <v>73</v>
      </c>
      <c r="C293" s="163" t="str">
        <f>CONCATENATE(B259," ",C259)</f>
        <v>M21 Elektromontáže</v>
      </c>
      <c r="D293" s="161"/>
      <c r="E293" s="164"/>
      <c r="F293" s="164"/>
      <c r="G293" s="165">
        <f>SUM(G259:G292)</f>
        <v>0</v>
      </c>
      <c r="H293" s="166"/>
      <c r="I293" s="167">
        <f>SUM(I259:I292)</f>
        <v>0.9780739999999999</v>
      </c>
      <c r="J293" s="166"/>
      <c r="K293" s="167">
        <f>SUM(K259:K292)</f>
        <v>0</v>
      </c>
      <c r="Q293" s="146"/>
      <c r="BC293" s="168">
        <f>SUM(BC259:BC292)</f>
        <v>0</v>
      </c>
      <c r="BD293" s="168">
        <f>SUM(BD259:BD292)</f>
        <v>0</v>
      </c>
      <c r="BE293" s="168">
        <f>SUM(BE259:BE292)</f>
        <v>0</v>
      </c>
      <c r="BF293" s="168">
        <f>SUM(BF259:BF292)</f>
        <v>0</v>
      </c>
      <c r="BG293" s="168">
        <f>SUM(BG259:BG292)</f>
        <v>0</v>
      </c>
    </row>
    <row r="294" spans="1:17" ht="12.75">
      <c r="A294" s="139" t="s">
        <v>69</v>
      </c>
      <c r="B294" s="140" t="s">
        <v>495</v>
      </c>
      <c r="C294" s="141" t="s">
        <v>496</v>
      </c>
      <c r="D294" s="142"/>
      <c r="E294" s="143"/>
      <c r="F294" s="143"/>
      <c r="G294" s="144"/>
      <c r="H294" s="145"/>
      <c r="I294" s="145"/>
      <c r="J294" s="145"/>
      <c r="K294" s="145"/>
      <c r="Q294" s="146"/>
    </row>
    <row r="295" spans="1:59" ht="25.5">
      <c r="A295" s="147">
        <v>136</v>
      </c>
      <c r="B295" s="148" t="s">
        <v>497</v>
      </c>
      <c r="C295" s="149" t="s">
        <v>498</v>
      </c>
      <c r="D295" s="150" t="s">
        <v>499</v>
      </c>
      <c r="E295" s="151">
        <v>0.21</v>
      </c>
      <c r="F295" s="151"/>
      <c r="G295" s="152">
        <f>E295*F295</f>
        <v>0</v>
      </c>
      <c r="H295" s="153">
        <v>0.01124</v>
      </c>
      <c r="I295" s="153">
        <f>E295*H295</f>
        <v>0.0023604</v>
      </c>
      <c r="J295" s="153">
        <v>0</v>
      </c>
      <c r="K295" s="153">
        <f>E295*J295</f>
        <v>0</v>
      </c>
      <c r="Q295" s="146"/>
      <c r="BB295" s="122">
        <v>4</v>
      </c>
      <c r="BC295" s="122">
        <f>IF(BB295=1,G295,0)</f>
        <v>0</v>
      </c>
      <c r="BD295" s="122">
        <f>IF(BB295=2,G295,0)</f>
        <v>0</v>
      </c>
      <c r="BE295" s="122">
        <f>IF(BB295=3,G295,0)</f>
        <v>0</v>
      </c>
      <c r="BF295" s="122">
        <f>IF(BB295=4,G295,0)</f>
        <v>0</v>
      </c>
      <c r="BG295" s="122">
        <f>IF(BB295=5,G295,0)</f>
        <v>0</v>
      </c>
    </row>
    <row r="296" spans="1:59" ht="25.5">
      <c r="A296" s="147">
        <v>137</v>
      </c>
      <c r="B296" s="148" t="s">
        <v>500</v>
      </c>
      <c r="C296" s="149" t="s">
        <v>501</v>
      </c>
      <c r="D296" s="150" t="s">
        <v>127</v>
      </c>
      <c r="E296" s="151">
        <v>1.8</v>
      </c>
      <c r="F296" s="151"/>
      <c r="G296" s="152">
        <f>E296*F296</f>
        <v>0</v>
      </c>
      <c r="H296" s="153">
        <v>0</v>
      </c>
      <c r="I296" s="153">
        <f>E296*H296</f>
        <v>0</v>
      </c>
      <c r="J296" s="153">
        <v>0</v>
      </c>
      <c r="K296" s="153">
        <f>E296*J296</f>
        <v>0</v>
      </c>
      <c r="Q296" s="146"/>
      <c r="BB296" s="122">
        <v>4</v>
      </c>
      <c r="BC296" s="122">
        <f>IF(BB296=1,G296,0)</f>
        <v>0</v>
      </c>
      <c r="BD296" s="122">
        <f>IF(BB296=2,G296,0)</f>
        <v>0</v>
      </c>
      <c r="BE296" s="122">
        <f>IF(BB296=3,G296,0)</f>
        <v>0</v>
      </c>
      <c r="BF296" s="122">
        <f>IF(BB296=4,G296,0)</f>
        <v>0</v>
      </c>
      <c r="BG296" s="122">
        <f>IF(BB296=5,G296,0)</f>
        <v>0</v>
      </c>
    </row>
    <row r="297" spans="1:17" ht="12.75">
      <c r="A297" s="154"/>
      <c r="B297" s="155"/>
      <c r="C297" s="196" t="s">
        <v>502</v>
      </c>
      <c r="D297" s="197"/>
      <c r="E297" s="156">
        <v>1.8</v>
      </c>
      <c r="F297" s="157"/>
      <c r="G297" s="158"/>
      <c r="H297" s="159"/>
      <c r="I297" s="159"/>
      <c r="J297" s="159"/>
      <c r="K297" s="159"/>
      <c r="O297" s="160"/>
      <c r="Q297" s="146"/>
    </row>
    <row r="298" spans="1:59" ht="25.5">
      <c r="A298" s="147">
        <v>138</v>
      </c>
      <c r="B298" s="148" t="s">
        <v>503</v>
      </c>
      <c r="C298" s="149" t="s">
        <v>504</v>
      </c>
      <c r="D298" s="150" t="s">
        <v>78</v>
      </c>
      <c r="E298" s="151">
        <v>8</v>
      </c>
      <c r="F298" s="151"/>
      <c r="G298" s="152">
        <f>E298*F298</f>
        <v>0</v>
      </c>
      <c r="H298" s="153">
        <v>0.13682</v>
      </c>
      <c r="I298" s="153">
        <f>E298*H298</f>
        <v>1.09456</v>
      </c>
      <c r="J298" s="153">
        <v>0</v>
      </c>
      <c r="K298" s="153">
        <f>E298*J298</f>
        <v>0</v>
      </c>
      <c r="Q298" s="146"/>
      <c r="BB298" s="122">
        <v>4</v>
      </c>
      <c r="BC298" s="122">
        <f>IF(BB298=1,G298,0)</f>
        <v>0</v>
      </c>
      <c r="BD298" s="122">
        <f>IF(BB298=2,G298,0)</f>
        <v>0</v>
      </c>
      <c r="BE298" s="122">
        <f>IF(BB298=3,G298,0)</f>
        <v>0</v>
      </c>
      <c r="BF298" s="122">
        <f>IF(BB298=4,G298,0)</f>
        <v>0</v>
      </c>
      <c r="BG298" s="122">
        <f>IF(BB298=5,G298,0)</f>
        <v>0</v>
      </c>
    </row>
    <row r="299" spans="1:59" ht="12.75">
      <c r="A299" s="147">
        <v>139</v>
      </c>
      <c r="B299" s="148" t="s">
        <v>505</v>
      </c>
      <c r="C299" s="149" t="s">
        <v>506</v>
      </c>
      <c r="D299" s="150" t="s">
        <v>121</v>
      </c>
      <c r="E299" s="151">
        <v>195.4</v>
      </c>
      <c r="F299" s="151"/>
      <c r="G299" s="152">
        <f>E299*F299</f>
        <v>0</v>
      </c>
      <c r="H299" s="153">
        <v>0</v>
      </c>
      <c r="I299" s="153">
        <f>E299*H299</f>
        <v>0</v>
      </c>
      <c r="J299" s="153">
        <v>0</v>
      </c>
      <c r="K299" s="153">
        <f>E299*J299</f>
        <v>0</v>
      </c>
      <c r="Q299" s="146"/>
      <c r="BB299" s="122">
        <v>4</v>
      </c>
      <c r="BC299" s="122">
        <f>IF(BB299=1,G299,0)</f>
        <v>0</v>
      </c>
      <c r="BD299" s="122">
        <f>IF(BB299=2,G299,0)</f>
        <v>0</v>
      </c>
      <c r="BE299" s="122">
        <f>IF(BB299=3,G299,0)</f>
        <v>0</v>
      </c>
      <c r="BF299" s="122">
        <f>IF(BB299=4,G299,0)</f>
        <v>0</v>
      </c>
      <c r="BG299" s="122">
        <f>IF(BB299=5,G299,0)</f>
        <v>0</v>
      </c>
    </row>
    <row r="300" spans="1:17" ht="12.75">
      <c r="A300" s="154"/>
      <c r="B300" s="155"/>
      <c r="C300" s="196" t="s">
        <v>507</v>
      </c>
      <c r="D300" s="197"/>
      <c r="E300" s="156">
        <v>195.4</v>
      </c>
      <c r="F300" s="157"/>
      <c r="G300" s="158"/>
      <c r="H300" s="159"/>
      <c r="I300" s="159"/>
      <c r="J300" s="159"/>
      <c r="K300" s="159"/>
      <c r="O300" s="160"/>
      <c r="Q300" s="146"/>
    </row>
    <row r="301" spans="1:59" ht="25.5">
      <c r="A301" s="147">
        <v>140</v>
      </c>
      <c r="B301" s="148" t="s">
        <v>508</v>
      </c>
      <c r="C301" s="149" t="s">
        <v>509</v>
      </c>
      <c r="D301" s="150" t="s">
        <v>121</v>
      </c>
      <c r="E301" s="151">
        <v>195.4</v>
      </c>
      <c r="F301" s="151"/>
      <c r="G301" s="152">
        <f>E301*F301</f>
        <v>0</v>
      </c>
      <c r="H301" s="153">
        <v>0.0663</v>
      </c>
      <c r="I301" s="153">
        <f>E301*H301</f>
        <v>12.95502</v>
      </c>
      <c r="J301" s="153">
        <v>0</v>
      </c>
      <c r="K301" s="153">
        <f>E301*J301</f>
        <v>0</v>
      </c>
      <c r="Q301" s="146"/>
      <c r="BB301" s="122">
        <v>4</v>
      </c>
      <c r="BC301" s="122">
        <f>IF(BB301=1,G301,0)</f>
        <v>0</v>
      </c>
      <c r="BD301" s="122">
        <f>IF(BB301=2,G301,0)</f>
        <v>0</v>
      </c>
      <c r="BE301" s="122">
        <f>IF(BB301=3,G301,0)</f>
        <v>0</v>
      </c>
      <c r="BF301" s="122">
        <f>IF(BB301=4,G301,0)</f>
        <v>0</v>
      </c>
      <c r="BG301" s="122">
        <f>IF(BB301=5,G301,0)</f>
        <v>0</v>
      </c>
    </row>
    <row r="302" spans="1:59" ht="25.5">
      <c r="A302" s="147">
        <v>141</v>
      </c>
      <c r="B302" s="148" t="s">
        <v>510</v>
      </c>
      <c r="C302" s="149" t="s">
        <v>511</v>
      </c>
      <c r="D302" s="150" t="s">
        <v>121</v>
      </c>
      <c r="E302" s="151">
        <v>195.4</v>
      </c>
      <c r="F302" s="151"/>
      <c r="G302" s="152">
        <f>E302*F302</f>
        <v>0</v>
      </c>
      <c r="H302" s="153">
        <v>0.00031</v>
      </c>
      <c r="I302" s="153">
        <f>E302*H302</f>
        <v>0.060574</v>
      </c>
      <c r="J302" s="153">
        <v>0</v>
      </c>
      <c r="K302" s="153">
        <f>E302*J302</f>
        <v>0</v>
      </c>
      <c r="Q302" s="146"/>
      <c r="BB302" s="122">
        <v>4</v>
      </c>
      <c r="BC302" s="122">
        <f>IF(BB302=1,G302,0)</f>
        <v>0</v>
      </c>
      <c r="BD302" s="122">
        <f>IF(BB302=2,G302,0)</f>
        <v>0</v>
      </c>
      <c r="BE302" s="122">
        <f>IF(BB302=3,G302,0)</f>
        <v>0</v>
      </c>
      <c r="BF302" s="122">
        <f>IF(BB302=4,G302,0)</f>
        <v>0</v>
      </c>
      <c r="BG302" s="122">
        <f>IF(BB302=5,G302,0)</f>
        <v>0</v>
      </c>
    </row>
    <row r="303" spans="1:59" ht="12.75">
      <c r="A303" s="147">
        <v>142</v>
      </c>
      <c r="B303" s="148" t="s">
        <v>512</v>
      </c>
      <c r="C303" s="149" t="s">
        <v>513</v>
      </c>
      <c r="D303" s="150" t="s">
        <v>121</v>
      </c>
      <c r="E303" s="151">
        <v>195.4</v>
      </c>
      <c r="F303" s="151"/>
      <c r="G303" s="152">
        <f>E303*F303</f>
        <v>0</v>
      </c>
      <c r="H303" s="153">
        <v>0</v>
      </c>
      <c r="I303" s="153">
        <f>E303*H303</f>
        <v>0</v>
      </c>
      <c r="J303" s="153">
        <v>0</v>
      </c>
      <c r="K303" s="153">
        <f>E303*J303</f>
        <v>0</v>
      </c>
      <c r="Q303" s="146"/>
      <c r="BB303" s="122">
        <v>4</v>
      </c>
      <c r="BC303" s="122">
        <f>IF(BB303=1,G303,0)</f>
        <v>0</v>
      </c>
      <c r="BD303" s="122">
        <f>IF(BB303=2,G303,0)</f>
        <v>0</v>
      </c>
      <c r="BE303" s="122">
        <f>IF(BB303=3,G303,0)</f>
        <v>0</v>
      </c>
      <c r="BF303" s="122">
        <f>IF(BB303=4,G303,0)</f>
        <v>0</v>
      </c>
      <c r="BG303" s="122">
        <f>IF(BB303=5,G303,0)</f>
        <v>0</v>
      </c>
    </row>
    <row r="304" spans="1:59" ht="12.75">
      <c r="A304" s="161"/>
      <c r="B304" s="162" t="s">
        <v>73</v>
      </c>
      <c r="C304" s="163" t="str">
        <f>CONCATENATE(B294," ",C294)</f>
        <v>M46 Zemní práce při montážích</v>
      </c>
      <c r="D304" s="161"/>
      <c r="E304" s="164"/>
      <c r="F304" s="164"/>
      <c r="G304" s="165">
        <f>SUM(G294:G303)</f>
        <v>0</v>
      </c>
      <c r="H304" s="166"/>
      <c r="I304" s="167">
        <f>SUM(I294:I303)</f>
        <v>14.1125144</v>
      </c>
      <c r="J304" s="166"/>
      <c r="K304" s="167">
        <f>SUM(K294:K303)</f>
        <v>0</v>
      </c>
      <c r="Q304" s="146"/>
      <c r="BC304" s="168">
        <f>SUM(BC294:BC303)</f>
        <v>0</v>
      </c>
      <c r="BD304" s="168">
        <f>SUM(BD294:BD303)</f>
        <v>0</v>
      </c>
      <c r="BE304" s="168">
        <f>SUM(BE294:BE303)</f>
        <v>0</v>
      </c>
      <c r="BF304" s="168">
        <f>SUM(BF294:BF303)</f>
        <v>0</v>
      </c>
      <c r="BG304" s="168">
        <f>SUM(BG294:BG303)</f>
        <v>0</v>
      </c>
    </row>
    <row r="305" ht="12.75">
      <c r="E305" s="122"/>
    </row>
    <row r="306" ht="12.75">
      <c r="E306" s="122"/>
    </row>
    <row r="307" ht="12.75">
      <c r="E307" s="122"/>
    </row>
    <row r="308" ht="12.75">
      <c r="E308" s="122"/>
    </row>
    <row r="309" ht="12.75">
      <c r="E309" s="122"/>
    </row>
    <row r="310" ht="12.75">
      <c r="E310" s="122"/>
    </row>
    <row r="311" ht="12.75">
      <c r="E311" s="122"/>
    </row>
    <row r="312" ht="12.75">
      <c r="E312" s="122"/>
    </row>
    <row r="313" ht="12.75">
      <c r="E313" s="122"/>
    </row>
    <row r="314" ht="12.75">
      <c r="E314" s="122"/>
    </row>
    <row r="315" ht="12.75">
      <c r="E315" s="122"/>
    </row>
    <row r="316" ht="12.75">
      <c r="E316" s="122"/>
    </row>
    <row r="317" ht="12.75">
      <c r="E317" s="122"/>
    </row>
    <row r="318" ht="12.75">
      <c r="E318" s="122"/>
    </row>
    <row r="319" ht="12.75">
      <c r="E319" s="122"/>
    </row>
    <row r="320" ht="12.75">
      <c r="E320" s="122"/>
    </row>
    <row r="321" ht="12.75">
      <c r="E321" s="122"/>
    </row>
    <row r="322" ht="12.75">
      <c r="E322" s="122"/>
    </row>
    <row r="323" ht="12.75">
      <c r="E323" s="122"/>
    </row>
    <row r="324" ht="12.75">
      <c r="E324" s="122"/>
    </row>
    <row r="325" ht="12.75">
      <c r="E325" s="122"/>
    </row>
    <row r="326" ht="12.75">
      <c r="E326" s="122"/>
    </row>
    <row r="327" ht="12.75">
      <c r="E327" s="122"/>
    </row>
    <row r="328" spans="1:7" ht="12.75">
      <c r="A328" s="169"/>
      <c r="B328" s="169"/>
      <c r="C328" s="169"/>
      <c r="D328" s="169"/>
      <c r="E328" s="169"/>
      <c r="F328" s="169"/>
      <c r="G328" s="169"/>
    </row>
    <row r="329" spans="1:7" ht="12.75">
      <c r="A329" s="169"/>
      <c r="B329" s="169"/>
      <c r="C329" s="169"/>
      <c r="D329" s="169"/>
      <c r="E329" s="169"/>
      <c r="F329" s="169"/>
      <c r="G329" s="169"/>
    </row>
    <row r="330" spans="1:7" ht="12.75">
      <c r="A330" s="169"/>
      <c r="B330" s="169"/>
      <c r="C330" s="169"/>
      <c r="D330" s="169"/>
      <c r="E330" s="169"/>
      <c r="F330" s="169"/>
      <c r="G330" s="169"/>
    </row>
    <row r="331" spans="1:7" ht="12.75">
      <c r="A331" s="169"/>
      <c r="B331" s="169"/>
      <c r="C331" s="169"/>
      <c r="D331" s="169"/>
      <c r="E331" s="169"/>
      <c r="F331" s="169"/>
      <c r="G331" s="169"/>
    </row>
    <row r="332" ht="12.75">
      <c r="E332" s="122"/>
    </row>
    <row r="333" ht="12.75">
      <c r="E333" s="122"/>
    </row>
    <row r="334" ht="12.75">
      <c r="E334" s="122"/>
    </row>
    <row r="335" ht="12.75">
      <c r="E335" s="122"/>
    </row>
    <row r="336" ht="12.75">
      <c r="E336" s="122"/>
    </row>
    <row r="337" ht="12.75">
      <c r="E337" s="122"/>
    </row>
    <row r="338" ht="12.75">
      <c r="E338" s="122"/>
    </row>
    <row r="339" ht="12.75">
      <c r="E339" s="122"/>
    </row>
    <row r="340" ht="12.75">
      <c r="E340" s="122"/>
    </row>
    <row r="341" ht="12.75">
      <c r="E341" s="122"/>
    </row>
    <row r="342" ht="12.75">
      <c r="E342" s="122"/>
    </row>
    <row r="343" ht="12.75">
      <c r="E343" s="122"/>
    </row>
    <row r="344" ht="12.75">
      <c r="E344" s="122"/>
    </row>
    <row r="345" ht="12.75">
      <c r="E345" s="122"/>
    </row>
    <row r="346" ht="12.75">
      <c r="E346" s="122"/>
    </row>
    <row r="347" ht="12.75">
      <c r="E347" s="122"/>
    </row>
    <row r="348" ht="12.75">
      <c r="E348" s="122"/>
    </row>
    <row r="349" ht="12.75">
      <c r="E349" s="122"/>
    </row>
    <row r="350" ht="12.75">
      <c r="E350" s="122"/>
    </row>
    <row r="351" ht="12.75">
      <c r="E351" s="122"/>
    </row>
    <row r="352" ht="12.75">
      <c r="E352" s="122"/>
    </row>
    <row r="353" ht="12.75">
      <c r="E353" s="122"/>
    </row>
    <row r="354" ht="12.75">
      <c r="E354" s="122"/>
    </row>
    <row r="355" ht="12.75">
      <c r="E355" s="122"/>
    </row>
    <row r="356" ht="12.75">
      <c r="E356" s="122"/>
    </row>
    <row r="357" spans="1:2" ht="12.75">
      <c r="A357" s="170"/>
      <c r="B357" s="170"/>
    </row>
    <row r="358" spans="1:7" ht="12.75">
      <c r="A358" s="169"/>
      <c r="B358" s="169"/>
      <c r="C358" s="172"/>
      <c r="D358" s="172"/>
      <c r="E358" s="173"/>
      <c r="F358" s="172"/>
      <c r="G358" s="174"/>
    </row>
    <row r="359" spans="1:7" ht="12.75">
      <c r="A359" s="175"/>
      <c r="B359" s="175"/>
      <c r="C359" s="169"/>
      <c r="D359" s="169"/>
      <c r="E359" s="176"/>
      <c r="F359" s="169"/>
      <c r="G359" s="169"/>
    </row>
    <row r="360" spans="1:7" ht="12.75">
      <c r="A360" s="169"/>
      <c r="B360" s="169"/>
      <c r="C360" s="169"/>
      <c r="D360" s="169"/>
      <c r="E360" s="176"/>
      <c r="F360" s="169"/>
      <c r="G360" s="169"/>
    </row>
    <row r="361" spans="1:7" ht="12.75">
      <c r="A361" s="169"/>
      <c r="B361" s="169"/>
      <c r="C361" s="169"/>
      <c r="D361" s="169"/>
      <c r="E361" s="176"/>
      <c r="F361" s="169"/>
      <c r="G361" s="169"/>
    </row>
    <row r="362" spans="1:7" ht="12.75">
      <c r="A362" s="169"/>
      <c r="B362" s="169"/>
      <c r="C362" s="169"/>
      <c r="D362" s="169"/>
      <c r="E362" s="176"/>
      <c r="F362" s="169"/>
      <c r="G362" s="169"/>
    </row>
    <row r="363" spans="1:7" ht="12.75">
      <c r="A363" s="169"/>
      <c r="B363" s="169"/>
      <c r="C363" s="169"/>
      <c r="D363" s="169"/>
      <c r="E363" s="176"/>
      <c r="F363" s="169"/>
      <c r="G363" s="169"/>
    </row>
    <row r="364" spans="1:7" ht="12.75">
      <c r="A364" s="169"/>
      <c r="B364" s="169"/>
      <c r="C364" s="169"/>
      <c r="D364" s="169"/>
      <c r="E364" s="176"/>
      <c r="F364" s="169"/>
      <c r="G364" s="169"/>
    </row>
    <row r="365" spans="1:7" ht="12.75">
      <c r="A365" s="169"/>
      <c r="B365" s="169"/>
      <c r="C365" s="169"/>
      <c r="D365" s="169"/>
      <c r="E365" s="176"/>
      <c r="F365" s="169"/>
      <c r="G365" s="169"/>
    </row>
    <row r="366" spans="1:7" ht="12.75">
      <c r="A366" s="169"/>
      <c r="B366" s="169"/>
      <c r="C366" s="169"/>
      <c r="D366" s="169"/>
      <c r="E366" s="176"/>
      <c r="F366" s="169"/>
      <c r="G366" s="169"/>
    </row>
    <row r="367" spans="1:7" ht="12.75">
      <c r="A367" s="169"/>
      <c r="B367" s="169"/>
      <c r="C367" s="169"/>
      <c r="D367" s="169"/>
      <c r="E367" s="176"/>
      <c r="F367" s="169"/>
      <c r="G367" s="169"/>
    </row>
    <row r="368" spans="1:7" ht="12.75">
      <c r="A368" s="169"/>
      <c r="B368" s="169"/>
      <c r="C368" s="169"/>
      <c r="D368" s="169"/>
      <c r="E368" s="176"/>
      <c r="F368" s="169"/>
      <c r="G368" s="169"/>
    </row>
    <row r="369" spans="1:7" ht="12.75">
      <c r="A369" s="169"/>
      <c r="B369" s="169"/>
      <c r="C369" s="169"/>
      <c r="D369" s="169"/>
      <c r="E369" s="176"/>
      <c r="F369" s="169"/>
      <c r="G369" s="169"/>
    </row>
    <row r="370" spans="1:7" ht="12.75">
      <c r="A370" s="169"/>
      <c r="B370" s="169"/>
      <c r="C370" s="169"/>
      <c r="D370" s="169"/>
      <c r="E370" s="176"/>
      <c r="F370" s="169"/>
      <c r="G370" s="169"/>
    </row>
    <row r="371" spans="1:7" ht="12.75">
      <c r="A371" s="169"/>
      <c r="B371" s="169"/>
      <c r="C371" s="169"/>
      <c r="D371" s="169"/>
      <c r="E371" s="176"/>
      <c r="F371" s="169"/>
      <c r="G371" s="169"/>
    </row>
  </sheetData>
  <sheetProtection/>
  <mergeCells count="134">
    <mergeCell ref="C17:D17"/>
    <mergeCell ref="C18:D18"/>
    <mergeCell ref="A1:I1"/>
    <mergeCell ref="A3:B3"/>
    <mergeCell ref="A4:B4"/>
    <mergeCell ref="G4:I4"/>
    <mergeCell ref="C14:D14"/>
    <mergeCell ref="C15:D15"/>
    <mergeCell ref="C20:D20"/>
    <mergeCell ref="C21:D21"/>
    <mergeCell ref="C22:D22"/>
    <mergeCell ref="C23:D23"/>
    <mergeCell ref="C28:D28"/>
    <mergeCell ref="C29:D29"/>
    <mergeCell ref="C33:D33"/>
    <mergeCell ref="C34:D34"/>
    <mergeCell ref="C38:D38"/>
    <mergeCell ref="C39:D39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6:D56"/>
    <mergeCell ref="C57:D57"/>
    <mergeCell ref="C60:D60"/>
    <mergeCell ref="C61:D61"/>
    <mergeCell ref="C62:D62"/>
    <mergeCell ref="C63:D63"/>
    <mergeCell ref="C64:D64"/>
    <mergeCell ref="C65:D65"/>
    <mergeCell ref="C67:D67"/>
    <mergeCell ref="C68:D68"/>
    <mergeCell ref="C70:D70"/>
    <mergeCell ref="C71:D71"/>
    <mergeCell ref="C72:D72"/>
    <mergeCell ref="C74:D74"/>
    <mergeCell ref="C75:D75"/>
    <mergeCell ref="C76:D76"/>
    <mergeCell ref="C80:D80"/>
    <mergeCell ref="C81:D81"/>
    <mergeCell ref="C83:D83"/>
    <mergeCell ref="C84:D84"/>
    <mergeCell ref="C85:D85"/>
    <mergeCell ref="C87:D87"/>
    <mergeCell ref="C88:D88"/>
    <mergeCell ref="C89:D89"/>
    <mergeCell ref="C90:D90"/>
    <mergeCell ref="C91:D91"/>
    <mergeCell ref="C136:D136"/>
    <mergeCell ref="C137:D137"/>
    <mergeCell ref="C93:D93"/>
    <mergeCell ref="C107:D107"/>
    <mergeCell ref="C108:D108"/>
    <mergeCell ref="C113:D113"/>
    <mergeCell ref="C114:D114"/>
    <mergeCell ref="C115:D115"/>
    <mergeCell ref="C117:D117"/>
    <mergeCell ref="C123:D123"/>
    <mergeCell ref="C124:D124"/>
    <mergeCell ref="C126:D126"/>
    <mergeCell ref="C130:D130"/>
    <mergeCell ref="C131:D131"/>
    <mergeCell ref="C133:D133"/>
    <mergeCell ref="C134:D134"/>
    <mergeCell ref="C140:D140"/>
    <mergeCell ref="C141:D141"/>
    <mergeCell ref="C142:D142"/>
    <mergeCell ref="C143:D143"/>
    <mergeCell ref="C145:D145"/>
    <mergeCell ref="C146:D146"/>
    <mergeCell ref="C165:D165"/>
    <mergeCell ref="C166:D166"/>
    <mergeCell ref="C170:D170"/>
    <mergeCell ref="C172:D172"/>
    <mergeCell ref="C148:D148"/>
    <mergeCell ref="C150:D150"/>
    <mergeCell ref="C152:D152"/>
    <mergeCell ref="C155:D155"/>
    <mergeCell ref="C161:D161"/>
    <mergeCell ref="C187:D187"/>
    <mergeCell ref="C188:D188"/>
    <mergeCell ref="C192:D192"/>
    <mergeCell ref="C193:D193"/>
    <mergeCell ref="C195:D195"/>
    <mergeCell ref="C196:D196"/>
    <mergeCell ref="C215:D215"/>
    <mergeCell ref="C197:D197"/>
    <mergeCell ref="C199:D199"/>
    <mergeCell ref="C201:D201"/>
    <mergeCell ref="C202:D202"/>
    <mergeCell ref="C203:D203"/>
    <mergeCell ref="C204:D204"/>
    <mergeCell ref="C216:D216"/>
    <mergeCell ref="C219:D219"/>
    <mergeCell ref="C220:D220"/>
    <mergeCell ref="C229:D229"/>
    <mergeCell ref="C230:D230"/>
    <mergeCell ref="C206:D206"/>
    <mergeCell ref="C207:D207"/>
    <mergeCell ref="C209:D209"/>
    <mergeCell ref="C211:D211"/>
    <mergeCell ref="C213:D213"/>
    <mergeCell ref="C252:D252"/>
    <mergeCell ref="C253:D253"/>
    <mergeCell ref="C234:D234"/>
    <mergeCell ref="C235:D235"/>
    <mergeCell ref="C238:D238"/>
    <mergeCell ref="C239:D239"/>
    <mergeCell ref="C243:D243"/>
    <mergeCell ref="C245:D245"/>
    <mergeCell ref="C247:D247"/>
    <mergeCell ref="C249:D249"/>
    <mergeCell ref="C250:D250"/>
    <mergeCell ref="C251:D251"/>
    <mergeCell ref="C257:D257"/>
    <mergeCell ref="C261:D261"/>
    <mergeCell ref="C267:D267"/>
    <mergeCell ref="C279:D279"/>
    <mergeCell ref="C280:D280"/>
    <mergeCell ref="C281:D281"/>
    <mergeCell ref="C282:D282"/>
    <mergeCell ref="C286:D286"/>
    <mergeCell ref="C287:D287"/>
    <mergeCell ref="C289:D289"/>
    <mergeCell ref="C297:D297"/>
    <mergeCell ref="C300:D300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Václav Horák</cp:lastModifiedBy>
  <dcterms:created xsi:type="dcterms:W3CDTF">2014-01-20T09:57:28Z</dcterms:created>
  <dcterms:modified xsi:type="dcterms:W3CDTF">2014-05-29T10:52:35Z</dcterms:modified>
  <cp:category/>
  <cp:version/>
  <cp:contentType/>
  <cp:contentStatus/>
</cp:coreProperties>
</file>