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8275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'Položky'!$A$1:$I$142</definedName>
    <definedName name="_xlnm.Print_Area" localSheetId="1">'Rekapitulace'!$A$1:$I$28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<sst xmlns="http://schemas.openxmlformats.org/spreadsheetml/2006/main" count="417" uniqueCount="265">
  <si>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</si>
  <si>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</si>
  <si>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</si>
  <si>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</si>
  <si>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</si>
  <si>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</si>
  <si>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</si>
  <si>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</si>
  <si>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</si>
  <si>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</si>
  <si>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</si>
  <si>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</si>
  <si>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</si>
  <si>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</si>
  <si>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</si>
  <si>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</si>
  <si>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</si>
  <si>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</si>
  <si>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</si>
  <si>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</si>
  <si>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</si>
  <si>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</si>
  <si>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</si>
  <si>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</si>
  <si>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</si>
  <si>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</si>
  <si>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</si>
  <si>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</si>
  <si>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</si>
  <si>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</si>
  <si>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</si>
  <si>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</si>
  <si>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</si>
  <si>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</si>
  <si>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</si>
  <si>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</si>
  <si>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</si>
  <si>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</si>
  <si>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</si>
  <si>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</si>
  <si>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</si>
  <si>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</si>
  <si>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</si>
  <si>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</si>
  <si>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</si>
  <si>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</si>
  <si>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</si>
  <si>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</si>
  <si>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</si>
  <si>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</si>
  <si>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</si>
  <si>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</si>
  <si>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</si>
  <si>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</si>
  <si>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</si>
  <si>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</si>
  <si>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</si>
  <si>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</si>
  <si>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</si>
  <si>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</si>
  <si>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</si>
  <si>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</si>
  <si>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</si>
  <si>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</si>
  <si>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</si>
  <si>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</si>
  <si>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</si>
  <si>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ks</t>
  </si>
  <si>
    <t>Celkem za</t>
  </si>
  <si>
    <t>Rekonstrukce části stropů v MDD Kolín</t>
  </si>
  <si>
    <t>MDD Kolín</t>
  </si>
  <si>
    <t>3</t>
  </si>
  <si>
    <t>Svislé a kompletní konstrukce</t>
  </si>
  <si>
    <t>317944313R00</t>
  </si>
  <si>
    <t>Válcované nosníky č.14-22 osazené do otvorů</t>
  </si>
  <si>
    <t>t</t>
  </si>
  <si>
    <t>4,05*12*0,001*21,9</t>
  </si>
  <si>
    <t>4,35*6*0,001*21,9</t>
  </si>
  <si>
    <t>3,65*10*0,001*21,9</t>
  </si>
  <si>
    <t>342264051RT2</t>
  </si>
  <si>
    <t>Podhled sádrokartonový na zavěšenou ocel. konstr. desky protipožární tl. 12,5 mm, bez izolace</t>
  </si>
  <si>
    <t>m2</t>
  </si>
  <si>
    <t>4,35*3,35</t>
  </si>
  <si>
    <t>3,75*3,3*4</t>
  </si>
  <si>
    <t>4,05*3,3*2</t>
  </si>
  <si>
    <t>6,35*3,35</t>
  </si>
  <si>
    <t>342264091R00</t>
  </si>
  <si>
    <t>Příplatek k podhledu sádrokart. za tl. desek 15 mm</t>
  </si>
  <si>
    <t>4</t>
  </si>
  <si>
    <t>Vodorovné konstrukce</t>
  </si>
  <si>
    <t>413231211R00</t>
  </si>
  <si>
    <t>Zazdívka zhlaví stropních trámů průřezu do 200 cm2</t>
  </si>
  <si>
    <t>kus</t>
  </si>
  <si>
    <t>28*2</t>
  </si>
  <si>
    <t>411354236R00</t>
  </si>
  <si>
    <t>Bednění stropů plech lesklý, vlna 50 mm tl. 1,0 mm</t>
  </si>
  <si>
    <t>15,58+14,6+14,48+13,23+14,9+14,48+14,48+23,71</t>
  </si>
  <si>
    <t>61</t>
  </si>
  <si>
    <t>Upravy povrchů vnitřní</t>
  </si>
  <si>
    <t>612409991R00</t>
  </si>
  <si>
    <t>Začištění omítek kolem podlahy</t>
  </si>
  <si>
    <t>m</t>
  </si>
  <si>
    <t>(4,2+3,35)*2-0,95</t>
  </si>
  <si>
    <t>((3,75+3,3)*2+0,48*2+0,15*2)*4-0,95*4</t>
  </si>
  <si>
    <t>((4,05+3,3)*2+0,48*2+0,15*2)*2-0,95*2</t>
  </si>
  <si>
    <t>(6,35+3,3)*2+0,15*2-0,95</t>
  </si>
  <si>
    <t>713</t>
  </si>
  <si>
    <t>Izolace tepelné</t>
  </si>
  <si>
    <t>713121111R00</t>
  </si>
  <si>
    <t>Izolace tepelná podlah na sucho, jednovrstvá</t>
  </si>
  <si>
    <t>63153802.A</t>
  </si>
  <si>
    <t>Deska z minerální vlny STEPROCK HD tl. 40 mm</t>
  </si>
  <si>
    <t>138,58*1,025</t>
  </si>
  <si>
    <t>713111111R00</t>
  </si>
  <si>
    <t>Izolace tepelné stropů vrchem kladené volně</t>
  </si>
  <si>
    <t>63153705.A</t>
  </si>
  <si>
    <t>Deska z minerální vlny Rockton tl.  80 mm</t>
  </si>
  <si>
    <t>112,075*1,025</t>
  </si>
  <si>
    <t>762</t>
  </si>
  <si>
    <t>Konstrukce tesařské</t>
  </si>
  <si>
    <t>762811811R00</t>
  </si>
  <si>
    <t>Demontáž záklopů z hrubých prken tl. do 3,2 cm</t>
  </si>
  <si>
    <t>15,58+14,6+14,48+13,23+13,12+14,9+14,48+14,48+23,71</t>
  </si>
  <si>
    <t>762822840R00</t>
  </si>
  <si>
    <t>Demontáž stropnic z řeziva o pl.do 540 cm2</t>
  </si>
  <si>
    <t>(3,65+0,3)*5</t>
  </si>
  <si>
    <t>(3,3+0,3)*4*4</t>
  </si>
  <si>
    <t>(3,3+0,3)*5*2</t>
  </si>
  <si>
    <t>(3,35+0,3)*7</t>
  </si>
  <si>
    <t>762841812R00</t>
  </si>
  <si>
    <t>Demontáž podbíjení obkladů stropů s omítkou</t>
  </si>
  <si>
    <t>998 76-2102.R00</t>
  </si>
  <si>
    <t>Přesun hmot pro tesařské konstrukce, výšky do 12 m</t>
  </si>
  <si>
    <t>762512245R00</t>
  </si>
  <si>
    <t>Položení podlah z desek OSB P+D</t>
  </si>
  <si>
    <t>;OSB tl. 18 mm</t>
  </si>
  <si>
    <t>138,58</t>
  </si>
  <si>
    <t>;OSB tl. 22 mm</t>
  </si>
  <si>
    <t>762512115R00</t>
  </si>
  <si>
    <t>Položení desek dřevotřískových na pero a drážku</t>
  </si>
  <si>
    <t>60726002.A</t>
  </si>
  <si>
    <t>Deska dřevoštěpková OSB 2 N - 4PD tl. 18 mm</t>
  </si>
  <si>
    <t>138,58*1,08</t>
  </si>
  <si>
    <t>60726016.A</t>
  </si>
  <si>
    <t>Deska dřevoštěpková OSB 3 N - 4PD tl. 22 mm</t>
  </si>
  <si>
    <t>60721524</t>
  </si>
  <si>
    <t>Deska dřevotřísková broušená typ V100. tl.22 mm</t>
  </si>
  <si>
    <t>138,9*1,08</t>
  </si>
  <si>
    <t>762522811R00</t>
  </si>
  <si>
    <t>Demontáž podlah s polštáři z prken tl. do 32 mm</t>
  </si>
  <si>
    <t>776</t>
  </si>
  <si>
    <t>Podlahy povlakové</t>
  </si>
  <si>
    <t>776511810R00</t>
  </si>
  <si>
    <t>Odstranění PVC podlah lepených bez podložky</t>
  </si>
  <si>
    <t>776401800RT1</t>
  </si>
  <si>
    <t>Demontáž soklíků nebo lišt, pryžových nebo z PVC odstranění a uložení na hromady</t>
  </si>
  <si>
    <t>776421100R00</t>
  </si>
  <si>
    <t>Lepení podlahových soklíků z měkčeného PVC včetně dodoávky</t>
  </si>
  <si>
    <t>776521100R00</t>
  </si>
  <si>
    <t>Lepení povlakových podlah z pásů PVC na Chemopren</t>
  </si>
  <si>
    <t>28412245</t>
  </si>
  <si>
    <t>Podlahovina PVC Novoflor Extra</t>
  </si>
  <si>
    <t>138,58*1,1</t>
  </si>
  <si>
    <t>28375299.M</t>
  </si>
  <si>
    <t>Mirelon kročejová izolace tl. 2 mm š. 1100 mm</t>
  </si>
  <si>
    <t>776995111R00</t>
  </si>
  <si>
    <t>Lepení profilů na prahy, šířka 50 mm</t>
  </si>
  <si>
    <t>1,1*9</t>
  </si>
  <si>
    <t>776-1</t>
  </si>
  <si>
    <t>Přechodová lišta samolepící oblá 30x2700 nerez kartáčovaná</t>
  </si>
  <si>
    <t>;1 lišta na dvoje dveře</t>
  </si>
  <si>
    <t>776583110R00</t>
  </si>
  <si>
    <t>Položení podložky pod povlakové podlahy</t>
  </si>
  <si>
    <t>783</t>
  </si>
  <si>
    <t>Nátěry</t>
  </si>
  <si>
    <t>783226100R00</t>
  </si>
  <si>
    <t>Nátěr syntetický kovových konstrukcí základní</t>
  </si>
  <si>
    <t>;nosníků I180</t>
  </si>
  <si>
    <t>(4,05*12+4,35*6+3,65*10)*((0,18+0,05*2)*2)</t>
  </si>
  <si>
    <t>784</t>
  </si>
  <si>
    <t>Malby</t>
  </si>
  <si>
    <t>784195312R00</t>
  </si>
  <si>
    <t>Malba tekutá Primalex Fortisimo, bílá, 2 x</t>
  </si>
  <si>
    <t>;podhledů v 1.NP</t>
  </si>
  <si>
    <t>784445911R00</t>
  </si>
  <si>
    <t>Oprava, malba latex 2x, 1bar. obrus. míst. do 3,8m</t>
  </si>
  <si>
    <t>;nad podlahou v 2.NP</t>
  </si>
  <si>
    <t>120,46*0,2</t>
  </si>
  <si>
    <t xml:space="preserve">;stěna u vstupních dveří </t>
  </si>
  <si>
    <t>(3,65+3,3*6+6,35)*3</t>
  </si>
  <si>
    <t>94</t>
  </si>
  <si>
    <t>Lešení a stavební výtahy</t>
  </si>
  <si>
    <t>943943221R00</t>
  </si>
  <si>
    <t>Montáž lešení prostorové lehké, do 200kg, H 10 m</t>
  </si>
  <si>
    <t>m3</t>
  </si>
  <si>
    <t>4,2*3,35*2,5</t>
  </si>
  <si>
    <t>3,75*3,3*4*2,5</t>
  </si>
  <si>
    <t>4,05*3,3*2*2,5</t>
  </si>
  <si>
    <t>6,35*3,3*2,5</t>
  </si>
  <si>
    <t>943943292R00</t>
  </si>
  <si>
    <t>Příplatek za každý měsíc použití k pol..3221, 3222</t>
  </si>
  <si>
    <t>943943821R00</t>
  </si>
  <si>
    <t>Demontáž lešení, prostor. lehké, 200 kPa, H 10 m</t>
  </si>
  <si>
    <t>96</t>
  </si>
  <si>
    <t>Bourání konstrukcí</t>
  </si>
  <si>
    <t>964061331R00</t>
  </si>
  <si>
    <t>Uvolnění zhlaví trámu, zeď cihel, průřezu 0,05 m2</t>
  </si>
  <si>
    <t>(5+4*4+5*2+7)*2</t>
  </si>
  <si>
    <t>965042141R00</t>
  </si>
  <si>
    <t>Bourání mazanin betonových tl. 10 cm, nad 4 m2</t>
  </si>
  <si>
    <t>(15,58+14,6+14,48+13,23+14,9+14,48+14,48+23,71)*0,06</t>
  </si>
  <si>
    <t>965082923R00</t>
  </si>
  <si>
    <t>Odstranění násypu tl. do 10 cm, plocha nad 2 m2</t>
  </si>
  <si>
    <t>(15,58+14,6+14,48+13,23+14,9+14,48+14,48+23,71)*0,1</t>
  </si>
  <si>
    <t>965082933R00</t>
  </si>
  <si>
    <t>Odstranění násypu tl. do 20 cm, plocha nad 2 m2</t>
  </si>
  <si>
    <t>(15,58+14,6+14,48+13,23+14,9+14,48+14,48+23,71)*0,2</t>
  </si>
  <si>
    <t>97</t>
  </si>
  <si>
    <t>Prorážení otvorů</t>
  </si>
  <si>
    <t>973031324R00</t>
  </si>
  <si>
    <t>Vysekání kapes zeď cihel. MVC, pl. 0,1m2, hl. 15cm</t>
  </si>
  <si>
    <t>979 01-1111.R00</t>
  </si>
  <si>
    <t>Svislá doprava suti a vybour. hmot za 2.NP a 1.PP</t>
  </si>
  <si>
    <t>16,56+17,56+1,75+2,25</t>
  </si>
  <si>
    <t>979 08-1111.R00</t>
  </si>
  <si>
    <t>Odvoz suti a vybour. hmot na skládku</t>
  </si>
  <si>
    <t>72,901+0,84</t>
  </si>
  <si>
    <t>979 08-2121.R00</t>
  </si>
  <si>
    <t>Příplatek k vnitrost. dopravě suti za dalších 5 m</t>
  </si>
  <si>
    <t>86,95*4</t>
  </si>
  <si>
    <t>979 08-2111.R00</t>
  </si>
  <si>
    <t>Vnitrostaveništní doprava suti do 10 m</t>
  </si>
  <si>
    <t>72,902+0,84+13,08+0,125</t>
  </si>
  <si>
    <t>979-99</t>
  </si>
  <si>
    <t>poplatek za skládku suti</t>
  </si>
  <si>
    <t>99</t>
  </si>
  <si>
    <t>Staveništní přesun hmot</t>
  </si>
  <si>
    <t>998 00-9101.R00</t>
  </si>
  <si>
    <t>Přesun hmot lešení samostatně budovaného</t>
  </si>
  <si>
    <t>999 28-1111.R00</t>
  </si>
  <si>
    <t>Přesun hmot pro opravy a údržbu do výšky 25 m</t>
  </si>
  <si>
    <t>5,247+5,214+0,448+1,167+0,455+0,15</t>
  </si>
  <si>
    <t>M21</t>
  </si>
  <si>
    <t>Elektromontáže</t>
  </si>
  <si>
    <t>210010321R00</t>
  </si>
  <si>
    <t>Krabice odbočná KR 68, se zapojením-kruhová</t>
  </si>
  <si>
    <t>210810001R00</t>
  </si>
  <si>
    <t>Kabel CYKY-m 750 V 2 x 1,5 mm2 volně uložený</t>
  </si>
  <si>
    <t>3,5*7</t>
  </si>
  <si>
    <t>5,5</t>
  </si>
  <si>
    <t>9*2</t>
  </si>
  <si>
    <t>210110001R00</t>
  </si>
  <si>
    <t>Spínač nástěnný jednopól.- řaz. 1, obyč.prostředí vč.dodávky</t>
  </si>
  <si>
    <t>210201001R00</t>
  </si>
  <si>
    <t>Svítidlo zářivkové, 2x40 W, stropní</t>
  </si>
  <si>
    <t>34751232</t>
  </si>
  <si>
    <t>Zářivka lineární OSRAM STANDARD 36W/20, stud. bílá</t>
  </si>
  <si>
    <t>21-1</t>
  </si>
  <si>
    <t>zednické přípomoce drážky, zaomítání drážek</t>
  </si>
  <si>
    <t>kpl</t>
  </si>
  <si>
    <t>Provozní vlivy</t>
  </si>
  <si>
    <t>Zařízení staveniště</t>
  </si>
  <si>
    <t>V rámci provozních vlivů bude zajištěna podlahová krytina v 1.NP, umyvadla v 1.NP
oddělení staveniště od ostatních porostorů budovy, zajišťující pronikání prachu do budovy, 
stěhování nábytku - skříně a jejich zajištění proti vnikání prachu dovnitř
a celkový úklid</t>
  </si>
  <si>
    <t>Město Kolín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</si>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</sst>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1" fillId="0" borderId="17" xfId="46" applyNumberFormat="1" applyFont="1" applyFill="1" applyBorder="1" applyAlignment="1">
      <alignment horizontal="left" wrapText="1"/>
      <protection/>
    </xf>
    <xf numFmtId="3" fontId="30" fillId="0" borderId="0" xfId="46" applyNumberFormat="1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264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 t="s">
        <v>70</v>
      </c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263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 t="str">
        <f>Rekapitulace!A25</f>
        <v>Provozní vlivy</v>
      </c>
      <c r="E14" s="50"/>
      <c r="F14" s="51"/>
      <c r="G14" s="48">
        <f>Rekapitulace!I25</f>
        <v>0</v>
      </c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 t="str">
        <f>Rekapitulace!A26</f>
        <v>Zařízení staveniště</v>
      </c>
      <c r="E15" s="52"/>
      <c r="F15" s="53"/>
      <c r="G15" s="48">
        <f>Rekapitulace!I26</f>
        <v>0</v>
      </c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ROUND(PRODUCT(F30,C31/100),1)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ROUND(PRODUCT(F32,C33/100),1)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CEILING(SUM(F29:F33),1)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 t="s">
        <v>262</v>
      </c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Rekonstrukce části stropů v MDD Kolín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MDD Kolín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3</v>
      </c>
      <c r="B7" s="98" t="str">
        <f>Položky!C7</f>
        <v>Svislé a kompletní konstrukce</v>
      </c>
      <c r="C7" s="99"/>
      <c r="D7" s="100"/>
      <c r="E7" s="199">
        <f>Položky!BA18</f>
        <v>0</v>
      </c>
      <c r="F7" s="200">
        <f>Položky!BB18</f>
        <v>0</v>
      </c>
      <c r="G7" s="200">
        <f>Položky!BC18</f>
        <v>0</v>
      </c>
      <c r="H7" s="200">
        <f>Položky!BD18</f>
        <v>0</v>
      </c>
      <c r="I7" s="201">
        <f>Položky!BE18</f>
        <v>0</v>
      </c>
    </row>
    <row r="8" spans="1:9" s="32" customFormat="1" ht="12.75">
      <c r="A8" s="198" t="str">
        <f>Položky!B19</f>
        <v>4</v>
      </c>
      <c r="B8" s="98" t="str">
        <f>Položky!C19</f>
        <v>Vodorovné konstrukce</v>
      </c>
      <c r="C8" s="99"/>
      <c r="D8" s="100"/>
      <c r="E8" s="199">
        <f>Položky!BA24</f>
        <v>0</v>
      </c>
      <c r="F8" s="200">
        <f>Položky!BB24</f>
        <v>0</v>
      </c>
      <c r="G8" s="200">
        <f>Položky!BC24</f>
        <v>0</v>
      </c>
      <c r="H8" s="200">
        <f>Položky!BD24</f>
        <v>0</v>
      </c>
      <c r="I8" s="201">
        <f>Položky!BE24</f>
        <v>0</v>
      </c>
    </row>
    <row r="9" spans="1:9" s="32" customFormat="1" ht="12.75">
      <c r="A9" s="198" t="str">
        <f>Položky!B25</f>
        <v>61</v>
      </c>
      <c r="B9" s="98" t="str">
        <f>Položky!C25</f>
        <v>Upravy povrchů vnitřní</v>
      </c>
      <c r="C9" s="99"/>
      <c r="D9" s="100"/>
      <c r="E9" s="199">
        <f>Položky!BA31</f>
        <v>0</v>
      </c>
      <c r="F9" s="200">
        <f>Položky!BB31</f>
        <v>0</v>
      </c>
      <c r="G9" s="200">
        <f>Položky!BC31</f>
        <v>0</v>
      </c>
      <c r="H9" s="200">
        <f>Položky!BD31</f>
        <v>0</v>
      </c>
      <c r="I9" s="201">
        <f>Položky!BE31</f>
        <v>0</v>
      </c>
    </row>
    <row r="10" spans="1:9" s="32" customFormat="1" ht="12.75">
      <c r="A10" s="198" t="str">
        <f>Položky!B32</f>
        <v>713</v>
      </c>
      <c r="B10" s="98" t="str">
        <f>Položky!C32</f>
        <v>Izolace tepelné</v>
      </c>
      <c r="C10" s="99"/>
      <c r="D10" s="100"/>
      <c r="E10" s="199">
        <f>Položky!BA39</f>
        <v>0</v>
      </c>
      <c r="F10" s="200">
        <f>Položky!BB39</f>
        <v>0</v>
      </c>
      <c r="G10" s="200">
        <f>Položky!BC39</f>
        <v>0</v>
      </c>
      <c r="H10" s="200">
        <f>Položky!BD39</f>
        <v>0</v>
      </c>
      <c r="I10" s="201">
        <f>Položky!BE39</f>
        <v>0</v>
      </c>
    </row>
    <row r="11" spans="1:9" s="32" customFormat="1" ht="12.75">
      <c r="A11" s="198" t="str">
        <f>Položky!B40</f>
        <v>762</v>
      </c>
      <c r="B11" s="98" t="str">
        <f>Položky!C40</f>
        <v>Konstrukce tesařské</v>
      </c>
      <c r="C11" s="99"/>
      <c r="D11" s="100"/>
      <c r="E11" s="199">
        <f>Položky!BA63</f>
        <v>0</v>
      </c>
      <c r="F11" s="200">
        <f>Položky!BB63</f>
        <v>0</v>
      </c>
      <c r="G11" s="200">
        <f>Položky!BC63</f>
        <v>0</v>
      </c>
      <c r="H11" s="200">
        <f>Položky!BD63</f>
        <v>0</v>
      </c>
      <c r="I11" s="201">
        <f>Položky!BE63</f>
        <v>0</v>
      </c>
    </row>
    <row r="12" spans="1:9" s="32" customFormat="1" ht="12.75">
      <c r="A12" s="198" t="str">
        <f>Položky!B64</f>
        <v>776</v>
      </c>
      <c r="B12" s="98" t="str">
        <f>Položky!C64</f>
        <v>Podlahy povlakové</v>
      </c>
      <c r="C12" s="99"/>
      <c r="D12" s="100"/>
      <c r="E12" s="199">
        <f>Položky!BA79</f>
        <v>0</v>
      </c>
      <c r="F12" s="200">
        <f>Položky!BB79</f>
        <v>0</v>
      </c>
      <c r="G12" s="200">
        <f>Položky!BC79</f>
        <v>0</v>
      </c>
      <c r="H12" s="200">
        <f>Položky!BD79</f>
        <v>0</v>
      </c>
      <c r="I12" s="201">
        <f>Položky!BE79</f>
        <v>0</v>
      </c>
    </row>
    <row r="13" spans="1:9" s="32" customFormat="1" ht="12.75">
      <c r="A13" s="198" t="str">
        <f>Položky!B80</f>
        <v>783</v>
      </c>
      <c r="B13" s="98" t="str">
        <f>Položky!C80</f>
        <v>Nátěry</v>
      </c>
      <c r="C13" s="99"/>
      <c r="D13" s="100"/>
      <c r="E13" s="199">
        <f>Položky!BA84</f>
        <v>0</v>
      </c>
      <c r="F13" s="200">
        <f>Položky!BB84</f>
        <v>0</v>
      </c>
      <c r="G13" s="200">
        <f>Položky!BC84</f>
        <v>0</v>
      </c>
      <c r="H13" s="200">
        <f>Položky!BD84</f>
        <v>0</v>
      </c>
      <c r="I13" s="201">
        <f>Položky!BE84</f>
        <v>0</v>
      </c>
    </row>
    <row r="14" spans="1:9" s="32" customFormat="1" ht="12.75">
      <c r="A14" s="198" t="str">
        <f>Položky!B85</f>
        <v>784</v>
      </c>
      <c r="B14" s="98" t="str">
        <f>Položky!C85</f>
        <v>Malby</v>
      </c>
      <c r="C14" s="99"/>
      <c r="D14" s="100"/>
      <c r="E14" s="199">
        <f>Položky!BA94</f>
        <v>0</v>
      </c>
      <c r="F14" s="200">
        <f>Položky!BB94</f>
        <v>0</v>
      </c>
      <c r="G14" s="200">
        <f>Položky!BC94</f>
        <v>0</v>
      </c>
      <c r="H14" s="200">
        <f>Položky!BD94</f>
        <v>0</v>
      </c>
      <c r="I14" s="201">
        <f>Položky!BE94</f>
        <v>0</v>
      </c>
    </row>
    <row r="15" spans="1:9" s="32" customFormat="1" ht="12.75">
      <c r="A15" s="198" t="str">
        <f>Položky!B95</f>
        <v>94</v>
      </c>
      <c r="B15" s="98" t="str">
        <f>Položky!C95</f>
        <v>Lešení a stavební výtahy</v>
      </c>
      <c r="C15" s="99"/>
      <c r="D15" s="100"/>
      <c r="E15" s="199">
        <f>Položky!BA103</f>
        <v>0</v>
      </c>
      <c r="F15" s="200">
        <f>Položky!BB103</f>
        <v>0</v>
      </c>
      <c r="G15" s="200">
        <f>Položky!BC103</f>
        <v>0</v>
      </c>
      <c r="H15" s="200">
        <f>Položky!BD103</f>
        <v>0</v>
      </c>
      <c r="I15" s="201">
        <f>Položky!BE103</f>
        <v>0</v>
      </c>
    </row>
    <row r="16" spans="1:9" s="32" customFormat="1" ht="12.75">
      <c r="A16" s="198" t="str">
        <f>Položky!B104</f>
        <v>96</v>
      </c>
      <c r="B16" s="98" t="str">
        <f>Položky!C104</f>
        <v>Bourání konstrukcí</v>
      </c>
      <c r="C16" s="99"/>
      <c r="D16" s="100"/>
      <c r="E16" s="199">
        <f>Položky!BA113</f>
        <v>0</v>
      </c>
      <c r="F16" s="200">
        <f>Položky!BB113</f>
        <v>0</v>
      </c>
      <c r="G16" s="200">
        <f>Položky!BC113</f>
        <v>0</v>
      </c>
      <c r="H16" s="200">
        <f>Položky!BD113</f>
        <v>0</v>
      </c>
      <c r="I16" s="201">
        <f>Položky!BE113</f>
        <v>0</v>
      </c>
    </row>
    <row r="17" spans="1:9" s="32" customFormat="1" ht="12.75">
      <c r="A17" s="198" t="str">
        <f>Položky!B114</f>
        <v>97</v>
      </c>
      <c r="B17" s="98" t="str">
        <f>Položky!C114</f>
        <v>Prorážení otvorů</v>
      </c>
      <c r="C17" s="99"/>
      <c r="D17" s="100"/>
      <c r="E17" s="199">
        <f>Položky!BA125</f>
        <v>0</v>
      </c>
      <c r="F17" s="200">
        <f>Položky!BB125</f>
        <v>0</v>
      </c>
      <c r="G17" s="200">
        <f>Položky!BC125</f>
        <v>0</v>
      </c>
      <c r="H17" s="200">
        <f>Položky!BD125</f>
        <v>0</v>
      </c>
      <c r="I17" s="201">
        <f>Položky!BE125</f>
        <v>0</v>
      </c>
    </row>
    <row r="18" spans="1:9" s="32" customFormat="1" ht="12.75">
      <c r="A18" s="198" t="str">
        <f>Položky!B126</f>
        <v>99</v>
      </c>
      <c r="B18" s="98" t="str">
        <f>Položky!C126</f>
        <v>Staveništní přesun hmot</v>
      </c>
      <c r="C18" s="99"/>
      <c r="D18" s="100"/>
      <c r="E18" s="199">
        <f>Položky!BA130</f>
        <v>0</v>
      </c>
      <c r="F18" s="200">
        <f>Položky!BB130</f>
        <v>0</v>
      </c>
      <c r="G18" s="200">
        <f>Položky!BC130</f>
        <v>0</v>
      </c>
      <c r="H18" s="200">
        <f>Položky!BD130</f>
        <v>0</v>
      </c>
      <c r="I18" s="201">
        <f>Položky!BE130</f>
        <v>0</v>
      </c>
    </row>
    <row r="19" spans="1:9" s="32" customFormat="1" ht="13.5" thickBot="1">
      <c r="A19" s="198" t="str">
        <f>Položky!B131</f>
        <v>M21</v>
      </c>
      <c r="B19" s="98" t="str">
        <f>Položky!C131</f>
        <v>Elektromontáže</v>
      </c>
      <c r="C19" s="99"/>
      <c r="D19" s="100"/>
      <c r="E19" s="199">
        <f>Položky!BA142</f>
        <v>0</v>
      </c>
      <c r="F19" s="200">
        <f>Položky!BB142</f>
        <v>0</v>
      </c>
      <c r="G19" s="200">
        <f>Položky!BC142</f>
        <v>0</v>
      </c>
      <c r="H19" s="200">
        <f>Položky!BD142</f>
        <v>0</v>
      </c>
      <c r="I19" s="201">
        <f>Položky!BE142</f>
        <v>0</v>
      </c>
    </row>
    <row r="20" spans="1:9" s="106" customFormat="1" ht="13.5" thickBot="1">
      <c r="A20" s="101"/>
      <c r="B20" s="93" t="s">
        <v>49</v>
      </c>
      <c r="C20" s="93"/>
      <c r="D20" s="102"/>
      <c r="E20" s="103">
        <f>SUM(E7:E19)</f>
        <v>0</v>
      </c>
      <c r="F20" s="104">
        <f>SUM(F7:F19)</f>
        <v>0</v>
      </c>
      <c r="G20" s="104">
        <f>SUM(G7:G19)</f>
        <v>0</v>
      </c>
      <c r="H20" s="104">
        <f>SUM(H7:H19)</f>
        <v>0</v>
      </c>
      <c r="I20" s="105">
        <f>SUM(I7:I19)</f>
        <v>0</v>
      </c>
    </row>
    <row r="21" spans="1:9" ht="12.75">
      <c r="A21" s="99"/>
      <c r="B21" s="99"/>
      <c r="C21" s="99"/>
      <c r="D21" s="99"/>
      <c r="E21" s="99"/>
      <c r="F21" s="99"/>
      <c r="G21" s="99"/>
      <c r="H21" s="99"/>
      <c r="I21" s="99"/>
    </row>
    <row r="22" spans="1:57" ht="19.5" customHeight="1">
      <c r="A22" s="107" t="s">
        <v>50</v>
      </c>
      <c r="B22" s="107"/>
      <c r="C22" s="107"/>
      <c r="D22" s="107"/>
      <c r="E22" s="107"/>
      <c r="F22" s="107"/>
      <c r="G22" s="108"/>
      <c r="H22" s="107"/>
      <c r="I22" s="107"/>
      <c r="BA22" s="33"/>
      <c r="BB22" s="33"/>
      <c r="BC22" s="33"/>
      <c r="BD22" s="33"/>
      <c r="BE22" s="33"/>
    </row>
    <row r="23" spans="1:9" ht="13.5" thickBot="1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ht="12.75">
      <c r="A24" s="110" t="s">
        <v>51</v>
      </c>
      <c r="B24" s="111"/>
      <c r="C24" s="111"/>
      <c r="D24" s="112"/>
      <c r="E24" s="113" t="s">
        <v>52</v>
      </c>
      <c r="F24" s="114" t="s">
        <v>53</v>
      </c>
      <c r="G24" s="115" t="s">
        <v>54</v>
      </c>
      <c r="H24" s="116"/>
      <c r="I24" s="117" t="s">
        <v>52</v>
      </c>
    </row>
    <row r="25" spans="1:53" ht="12.75">
      <c r="A25" s="118" t="s">
        <v>260</v>
      </c>
      <c r="B25" s="119"/>
      <c r="C25" s="119"/>
      <c r="D25" s="120"/>
      <c r="E25" s="121"/>
      <c r="F25" s="122">
        <v>0</v>
      </c>
      <c r="G25" s="123">
        <f>CHOOSE(BA25+1,HSV+PSV,HSV+PSV+Mont,HSV+PSV+Dodavka+Mont,HSV,PSV,Mont,Dodavka,Mont+Dodavka,0)</f>
        <v>0</v>
      </c>
      <c r="H25" s="124"/>
      <c r="I25" s="125">
        <f>E25+F25*G25/100</f>
        <v>0</v>
      </c>
      <c r="BA25">
        <v>0</v>
      </c>
    </row>
    <row r="26" spans="1:53" ht="12.75">
      <c r="A26" s="118" t="s">
        <v>261</v>
      </c>
      <c r="B26" s="119"/>
      <c r="C26" s="119"/>
      <c r="D26" s="120"/>
      <c r="E26" s="121"/>
      <c r="F26" s="122">
        <v>0</v>
      </c>
      <c r="G26" s="123">
        <f>CHOOSE(BA26+1,HSV+PSV,HSV+PSV+Mont,HSV+PSV+Dodavka+Mont,HSV,PSV,Mont,Dodavka,Mont+Dodavka,0)</f>
        <v>0</v>
      </c>
      <c r="H26" s="124"/>
      <c r="I26" s="125">
        <f>E26+F26*G26/100</f>
        <v>0</v>
      </c>
      <c r="BA26">
        <v>0</v>
      </c>
    </row>
    <row r="27" spans="1:9" ht="13.5" thickBot="1">
      <c r="A27" s="126"/>
      <c r="B27" s="127" t="s">
        <v>55</v>
      </c>
      <c r="C27" s="128"/>
      <c r="D27" s="129"/>
      <c r="E27" s="130"/>
      <c r="F27" s="131"/>
      <c r="G27" s="131"/>
      <c r="H27" s="132">
        <f>SUM(I25:I26)</f>
        <v>0</v>
      </c>
      <c r="I27" s="133"/>
    </row>
    <row r="29" spans="2:9" ht="12.75">
      <c r="B29" s="106"/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E209"/>
  <sheetViews>
    <sheetView showGridLines="0" showZeros="0" zoomScale="80" zoomScaleNormal="80" zoomScalePageLayoutView="0" workbookViewId="0" topLeftCell="B1">
      <selection activeCell="A142" sqref="A142:IV14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6384" width="9.125" style="138" customWidth="1"/>
  </cols>
  <sheetData>
    <row r="1" spans="1:9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Rekonstrukce části stropů v MDD Kolín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MDD Kolín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9" ht="12.75">
      <c r="A6" s="153" t="s">
        <v>57</v>
      </c>
      <c r="B6" s="154" t="s">
        <v>58</v>
      </c>
      <c r="C6" s="154" t="s">
        <v>59</v>
      </c>
      <c r="D6" s="154" t="s">
        <v>60</v>
      </c>
      <c r="E6" s="155" t="s">
        <v>61</v>
      </c>
      <c r="F6" s="154" t="s">
        <v>62</v>
      </c>
      <c r="G6" s="156" t="s">
        <v>63</v>
      </c>
      <c r="H6" s="157" t="s">
        <v>64</v>
      </c>
      <c r="I6" s="157" t="s">
        <v>65</v>
      </c>
    </row>
    <row r="7" spans="1:15" ht="12.75">
      <c r="A7" s="158" t="s">
        <v>66</v>
      </c>
      <c r="B7" s="159" t="s">
        <v>71</v>
      </c>
      <c r="C7" s="160" t="s">
        <v>72</v>
      </c>
      <c r="D7" s="161"/>
      <c r="E7" s="162"/>
      <c r="F7" s="162"/>
      <c r="G7" s="163"/>
      <c r="H7" s="164"/>
      <c r="I7" s="164"/>
      <c r="O7" s="165">
        <v>1</v>
      </c>
    </row>
    <row r="8" spans="1:57" ht="12.75">
      <c r="A8" s="166">
        <v>1</v>
      </c>
      <c r="B8" s="167" t="s">
        <v>73</v>
      </c>
      <c r="C8" s="168" t="s">
        <v>74</v>
      </c>
      <c r="D8" s="169" t="s">
        <v>75</v>
      </c>
      <c r="E8" s="170">
        <v>2.4352</v>
      </c>
      <c r="F8" s="170">
        <v>0</v>
      </c>
      <c r="G8" s="171">
        <f>E8*F8</f>
        <v>0</v>
      </c>
      <c r="H8" s="172">
        <v>1.09</v>
      </c>
      <c r="I8" s="172">
        <f>E8*H8</f>
        <v>2.6543680000000003</v>
      </c>
      <c r="O8" s="165">
        <v>2</v>
      </c>
      <c r="AA8" s="138">
        <v>12</v>
      </c>
      <c r="AB8" s="138">
        <v>1</v>
      </c>
      <c r="AC8" s="138">
        <v>1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</row>
    <row r="9" spans="1:15" ht="12.75">
      <c r="A9" s="173"/>
      <c r="B9" s="174"/>
      <c r="C9" s="175" t="s">
        <v>76</v>
      </c>
      <c r="D9" s="176"/>
      <c r="E9" s="177">
        <v>1.0643</v>
      </c>
      <c r="F9" s="178"/>
      <c r="G9" s="179"/>
      <c r="H9" s="180"/>
      <c r="I9" s="180"/>
      <c r="M9" s="181" t="s">
        <v>76</v>
      </c>
      <c r="O9" s="165"/>
    </row>
    <row r="10" spans="1:15" ht="12.75">
      <c r="A10" s="173"/>
      <c r="B10" s="174"/>
      <c r="C10" s="175" t="s">
        <v>77</v>
      </c>
      <c r="D10" s="176"/>
      <c r="E10" s="177">
        <v>0.5716</v>
      </c>
      <c r="F10" s="178"/>
      <c r="G10" s="179"/>
      <c r="H10" s="180"/>
      <c r="I10" s="180"/>
      <c r="M10" s="181" t="s">
        <v>77</v>
      </c>
      <c r="O10" s="165"/>
    </row>
    <row r="11" spans="1:15" ht="12.75">
      <c r="A11" s="173"/>
      <c r="B11" s="174"/>
      <c r="C11" s="175" t="s">
        <v>78</v>
      </c>
      <c r="D11" s="176"/>
      <c r="E11" s="177">
        <v>0.7993</v>
      </c>
      <c r="F11" s="178"/>
      <c r="G11" s="179"/>
      <c r="H11" s="180"/>
      <c r="I11" s="180"/>
      <c r="M11" s="181" t="s">
        <v>78</v>
      </c>
      <c r="O11" s="165"/>
    </row>
    <row r="12" spans="1:57" ht="25.5">
      <c r="A12" s="166">
        <v>2</v>
      </c>
      <c r="B12" s="167" t="s">
        <v>79</v>
      </c>
      <c r="C12" s="168" t="s">
        <v>80</v>
      </c>
      <c r="D12" s="169" t="s">
        <v>81</v>
      </c>
      <c r="E12" s="170">
        <v>112.075</v>
      </c>
      <c r="F12" s="170">
        <v>0</v>
      </c>
      <c r="G12" s="171">
        <f>E12*F12</f>
        <v>0</v>
      </c>
      <c r="H12" s="172">
        <v>0.02093</v>
      </c>
      <c r="I12" s="172">
        <f>E12*H12</f>
        <v>2.3457297500000003</v>
      </c>
      <c r="O12" s="165">
        <v>2</v>
      </c>
      <c r="AA12" s="138">
        <v>12</v>
      </c>
      <c r="AB12" s="138">
        <v>1</v>
      </c>
      <c r="AC12" s="138">
        <v>2</v>
      </c>
      <c r="AZ12" s="138">
        <v>1</v>
      </c>
      <c r="BA12" s="138">
        <f>IF(AZ12=1,G12,0)</f>
        <v>0</v>
      </c>
      <c r="BB12" s="138">
        <f>IF(AZ12=2,G12,0)</f>
        <v>0</v>
      </c>
      <c r="BC12" s="138">
        <f>IF(AZ12=3,G12,0)</f>
        <v>0</v>
      </c>
      <c r="BD12" s="138">
        <f>IF(AZ12=4,G12,0)</f>
        <v>0</v>
      </c>
      <c r="BE12" s="138">
        <f>IF(AZ12=5,G12,0)</f>
        <v>0</v>
      </c>
    </row>
    <row r="13" spans="1:15" ht="12.75">
      <c r="A13" s="173"/>
      <c r="B13" s="174"/>
      <c r="C13" s="175" t="s">
        <v>82</v>
      </c>
      <c r="D13" s="176"/>
      <c r="E13" s="177">
        <v>14.5725</v>
      </c>
      <c r="F13" s="178"/>
      <c r="G13" s="179"/>
      <c r="H13" s="180"/>
      <c r="I13" s="180"/>
      <c r="M13" s="181" t="s">
        <v>82</v>
      </c>
      <c r="O13" s="165"/>
    </row>
    <row r="14" spans="1:15" ht="12.75">
      <c r="A14" s="173"/>
      <c r="B14" s="174"/>
      <c r="C14" s="175" t="s">
        <v>83</v>
      </c>
      <c r="D14" s="176"/>
      <c r="E14" s="177">
        <v>49.5</v>
      </c>
      <c r="F14" s="178"/>
      <c r="G14" s="179"/>
      <c r="H14" s="180"/>
      <c r="I14" s="180"/>
      <c r="M14" s="181" t="s">
        <v>83</v>
      </c>
      <c r="O14" s="165"/>
    </row>
    <row r="15" spans="1:15" ht="12.75">
      <c r="A15" s="173"/>
      <c r="B15" s="174"/>
      <c r="C15" s="175" t="s">
        <v>84</v>
      </c>
      <c r="D15" s="176"/>
      <c r="E15" s="177">
        <v>26.73</v>
      </c>
      <c r="F15" s="178"/>
      <c r="G15" s="179"/>
      <c r="H15" s="180"/>
      <c r="I15" s="180"/>
      <c r="M15" s="181" t="s">
        <v>84</v>
      </c>
      <c r="O15" s="165"/>
    </row>
    <row r="16" spans="1:15" ht="12.75">
      <c r="A16" s="173"/>
      <c r="B16" s="174"/>
      <c r="C16" s="175" t="s">
        <v>85</v>
      </c>
      <c r="D16" s="176"/>
      <c r="E16" s="177">
        <v>21.2725</v>
      </c>
      <c r="F16" s="178"/>
      <c r="G16" s="179"/>
      <c r="H16" s="180"/>
      <c r="I16" s="180"/>
      <c r="M16" s="181" t="s">
        <v>85</v>
      </c>
      <c r="O16" s="165"/>
    </row>
    <row r="17" spans="1:57" ht="12.75">
      <c r="A17" s="166">
        <v>3</v>
      </c>
      <c r="B17" s="167" t="s">
        <v>86</v>
      </c>
      <c r="C17" s="168" t="s">
        <v>87</v>
      </c>
      <c r="D17" s="169" t="s">
        <v>81</v>
      </c>
      <c r="E17" s="170">
        <v>112.075</v>
      </c>
      <c r="F17" s="170">
        <v>0</v>
      </c>
      <c r="G17" s="171">
        <f>E17*F17</f>
        <v>0</v>
      </c>
      <c r="H17" s="172">
        <v>0.00221</v>
      </c>
      <c r="I17" s="172">
        <f>E17*H17</f>
        <v>0.24768575000000004</v>
      </c>
      <c r="O17" s="165">
        <v>2</v>
      </c>
      <c r="AA17" s="138">
        <v>12</v>
      </c>
      <c r="AB17" s="138">
        <v>1</v>
      </c>
      <c r="AC17" s="138">
        <v>3</v>
      </c>
      <c r="AZ17" s="138">
        <v>1</v>
      </c>
      <c r="BA17" s="138">
        <f>IF(AZ17=1,G17,0)</f>
        <v>0</v>
      </c>
      <c r="BB17" s="138">
        <f>IF(AZ17=2,G17,0)</f>
        <v>0</v>
      </c>
      <c r="BC17" s="138">
        <f>IF(AZ17=3,G17,0)</f>
        <v>0</v>
      </c>
      <c r="BD17" s="138">
        <f>IF(AZ17=4,G17,0)</f>
        <v>0</v>
      </c>
      <c r="BE17" s="138">
        <f>IF(AZ17=5,G17,0)</f>
        <v>0</v>
      </c>
    </row>
    <row r="18" spans="1:57" ht="12.75">
      <c r="A18" s="182"/>
      <c r="B18" s="183" t="s">
        <v>68</v>
      </c>
      <c r="C18" s="184" t="str">
        <f>CONCATENATE(B7," ",C7)</f>
        <v>3 Svislé a kompletní konstrukce</v>
      </c>
      <c r="D18" s="182"/>
      <c r="E18" s="185"/>
      <c r="F18" s="185"/>
      <c r="G18" s="186">
        <f>SUM(G7:G17)</f>
        <v>0</v>
      </c>
      <c r="H18" s="187"/>
      <c r="I18" s="188">
        <f>SUM(I7:I17)</f>
        <v>5.247783500000001</v>
      </c>
      <c r="O18" s="165">
        <v>4</v>
      </c>
      <c r="BA18" s="189">
        <f>SUM(BA7:BA17)</f>
        <v>0</v>
      </c>
      <c r="BB18" s="189">
        <f>SUM(BB7:BB17)</f>
        <v>0</v>
      </c>
      <c r="BC18" s="189">
        <f>SUM(BC7:BC17)</f>
        <v>0</v>
      </c>
      <c r="BD18" s="189">
        <f>SUM(BD7:BD17)</f>
        <v>0</v>
      </c>
      <c r="BE18" s="189">
        <f>SUM(BE7:BE17)</f>
        <v>0</v>
      </c>
    </row>
    <row r="19" spans="1:15" ht="12.75">
      <c r="A19" s="158" t="s">
        <v>66</v>
      </c>
      <c r="B19" s="159" t="s">
        <v>88</v>
      </c>
      <c r="C19" s="160" t="s">
        <v>89</v>
      </c>
      <c r="D19" s="161"/>
      <c r="E19" s="162"/>
      <c r="F19" s="162"/>
      <c r="G19" s="163"/>
      <c r="H19" s="164"/>
      <c r="I19" s="164"/>
      <c r="O19" s="165">
        <v>1</v>
      </c>
    </row>
    <row r="20" spans="1:57" ht="12.75">
      <c r="A20" s="166">
        <v>4</v>
      </c>
      <c r="B20" s="167" t="s">
        <v>90</v>
      </c>
      <c r="C20" s="168" t="s">
        <v>91</v>
      </c>
      <c r="D20" s="169" t="s">
        <v>92</v>
      </c>
      <c r="E20" s="170">
        <v>56</v>
      </c>
      <c r="F20" s="170">
        <v>0</v>
      </c>
      <c r="G20" s="171">
        <f>E20*F20</f>
        <v>0</v>
      </c>
      <c r="H20" s="172">
        <v>0.064</v>
      </c>
      <c r="I20" s="172">
        <f>E20*H20</f>
        <v>3.584</v>
      </c>
      <c r="O20" s="165">
        <v>2</v>
      </c>
      <c r="AA20" s="138">
        <v>12</v>
      </c>
      <c r="AB20" s="138">
        <v>1</v>
      </c>
      <c r="AC20" s="138">
        <v>4</v>
      </c>
      <c r="AZ20" s="138">
        <v>1</v>
      </c>
      <c r="BA20" s="138">
        <f>IF(AZ20=1,G20,0)</f>
        <v>0</v>
      </c>
      <c r="BB20" s="138">
        <f>IF(AZ20=2,G20,0)</f>
        <v>0</v>
      </c>
      <c r="BC20" s="138">
        <f>IF(AZ20=3,G20,0)</f>
        <v>0</v>
      </c>
      <c r="BD20" s="138">
        <f>IF(AZ20=4,G20,0)</f>
        <v>0</v>
      </c>
      <c r="BE20" s="138">
        <f>IF(AZ20=5,G20,0)</f>
        <v>0</v>
      </c>
    </row>
    <row r="21" spans="1:15" ht="12.75">
      <c r="A21" s="173"/>
      <c r="B21" s="174"/>
      <c r="C21" s="175" t="s">
        <v>93</v>
      </c>
      <c r="D21" s="176"/>
      <c r="E21" s="177">
        <v>56</v>
      </c>
      <c r="F21" s="178"/>
      <c r="G21" s="179"/>
      <c r="H21" s="180"/>
      <c r="I21" s="180"/>
      <c r="M21" s="181" t="s">
        <v>93</v>
      </c>
      <c r="O21" s="165"/>
    </row>
    <row r="22" spans="1:57" ht="12.75">
      <c r="A22" s="166">
        <v>5</v>
      </c>
      <c r="B22" s="167" t="s">
        <v>94</v>
      </c>
      <c r="C22" s="168" t="s">
        <v>95</v>
      </c>
      <c r="D22" s="169" t="s">
        <v>81</v>
      </c>
      <c r="E22" s="170">
        <v>125.46</v>
      </c>
      <c r="F22" s="170">
        <v>0</v>
      </c>
      <c r="G22" s="171">
        <f>E22*F22</f>
        <v>0</v>
      </c>
      <c r="H22" s="172">
        <v>0.013</v>
      </c>
      <c r="I22" s="172">
        <f>E22*H22</f>
        <v>1.6309799999999999</v>
      </c>
      <c r="O22" s="165">
        <v>2</v>
      </c>
      <c r="AA22" s="138">
        <v>12</v>
      </c>
      <c r="AB22" s="138">
        <v>1</v>
      </c>
      <c r="AC22" s="138">
        <v>5</v>
      </c>
      <c r="AZ22" s="138">
        <v>1</v>
      </c>
      <c r="BA22" s="138">
        <f>IF(AZ22=1,G22,0)</f>
        <v>0</v>
      </c>
      <c r="BB22" s="138">
        <f>IF(AZ22=2,G22,0)</f>
        <v>0</v>
      </c>
      <c r="BC22" s="138">
        <f>IF(AZ22=3,G22,0)</f>
        <v>0</v>
      </c>
      <c r="BD22" s="138">
        <f>IF(AZ22=4,G22,0)</f>
        <v>0</v>
      </c>
      <c r="BE22" s="138">
        <f>IF(AZ22=5,G22,0)</f>
        <v>0</v>
      </c>
    </row>
    <row r="23" spans="1:15" ht="12.75">
      <c r="A23" s="173"/>
      <c r="B23" s="174"/>
      <c r="C23" s="175" t="s">
        <v>96</v>
      </c>
      <c r="D23" s="176"/>
      <c r="E23" s="177">
        <v>125.46</v>
      </c>
      <c r="F23" s="178"/>
      <c r="G23" s="179"/>
      <c r="H23" s="180"/>
      <c r="I23" s="180"/>
      <c r="M23" s="181" t="s">
        <v>96</v>
      </c>
      <c r="O23" s="165"/>
    </row>
    <row r="24" spans="1:57" ht="12.75">
      <c r="A24" s="182"/>
      <c r="B24" s="183" t="s">
        <v>68</v>
      </c>
      <c r="C24" s="184" t="str">
        <f>CONCATENATE(B19," ",C19)</f>
        <v>4 Vodorovné konstrukce</v>
      </c>
      <c r="D24" s="182"/>
      <c r="E24" s="185"/>
      <c r="F24" s="185"/>
      <c r="G24" s="186">
        <f>SUM(G19:G23)</f>
        <v>0</v>
      </c>
      <c r="H24" s="187"/>
      <c r="I24" s="188">
        <f>SUM(I19:I23)</f>
        <v>5.21498</v>
      </c>
      <c r="O24" s="165">
        <v>4</v>
      </c>
      <c r="BA24" s="189">
        <f>SUM(BA19:BA23)</f>
        <v>0</v>
      </c>
      <c r="BB24" s="189">
        <f>SUM(BB19:BB23)</f>
        <v>0</v>
      </c>
      <c r="BC24" s="189">
        <f>SUM(BC19:BC23)</f>
        <v>0</v>
      </c>
      <c r="BD24" s="189">
        <f>SUM(BD19:BD23)</f>
        <v>0</v>
      </c>
      <c r="BE24" s="189">
        <f>SUM(BE19:BE23)</f>
        <v>0</v>
      </c>
    </row>
    <row r="25" spans="1:15" ht="12.75">
      <c r="A25" s="158" t="s">
        <v>66</v>
      </c>
      <c r="B25" s="159" t="s">
        <v>97</v>
      </c>
      <c r="C25" s="160" t="s">
        <v>98</v>
      </c>
      <c r="D25" s="161"/>
      <c r="E25" s="162"/>
      <c r="F25" s="162"/>
      <c r="G25" s="163"/>
      <c r="H25" s="164"/>
      <c r="I25" s="164"/>
      <c r="O25" s="165">
        <v>1</v>
      </c>
    </row>
    <row r="26" spans="1:57" ht="12.75">
      <c r="A26" s="166">
        <v>6</v>
      </c>
      <c r="B26" s="167" t="s">
        <v>99</v>
      </c>
      <c r="C26" s="168" t="s">
        <v>100</v>
      </c>
      <c r="D26" s="169" t="s">
        <v>101</v>
      </c>
      <c r="E26" s="170">
        <v>120.46</v>
      </c>
      <c r="F26" s="170">
        <v>0</v>
      </c>
      <c r="G26" s="171">
        <f>E26*F26</f>
        <v>0</v>
      </c>
      <c r="H26" s="172">
        <v>0.00372</v>
      </c>
      <c r="I26" s="172">
        <f>E26*H26</f>
        <v>0.4481112</v>
      </c>
      <c r="O26" s="165">
        <v>2</v>
      </c>
      <c r="AA26" s="138">
        <v>12</v>
      </c>
      <c r="AB26" s="138">
        <v>1</v>
      </c>
      <c r="AC26" s="138">
        <v>6</v>
      </c>
      <c r="AZ26" s="138">
        <v>1</v>
      </c>
      <c r="BA26" s="138">
        <f>IF(AZ26=1,G26,0)</f>
        <v>0</v>
      </c>
      <c r="BB26" s="138">
        <f>IF(AZ26=2,G26,0)</f>
        <v>0</v>
      </c>
      <c r="BC26" s="138">
        <f>IF(AZ26=3,G26,0)</f>
        <v>0</v>
      </c>
      <c r="BD26" s="138">
        <f>IF(AZ26=4,G26,0)</f>
        <v>0</v>
      </c>
      <c r="BE26" s="138">
        <f>IF(AZ26=5,G26,0)</f>
        <v>0</v>
      </c>
    </row>
    <row r="27" spans="1:15" ht="12.75">
      <c r="A27" s="173"/>
      <c r="B27" s="174"/>
      <c r="C27" s="175" t="s">
        <v>102</v>
      </c>
      <c r="D27" s="176"/>
      <c r="E27" s="177">
        <v>14.15</v>
      </c>
      <c r="F27" s="178"/>
      <c r="G27" s="179"/>
      <c r="H27" s="180"/>
      <c r="I27" s="180"/>
      <c r="M27" s="181" t="s">
        <v>102</v>
      </c>
      <c r="O27" s="165"/>
    </row>
    <row r="28" spans="1:15" ht="12.75">
      <c r="A28" s="173"/>
      <c r="B28" s="174"/>
      <c r="C28" s="175" t="s">
        <v>103</v>
      </c>
      <c r="D28" s="176"/>
      <c r="E28" s="177">
        <v>57.64</v>
      </c>
      <c r="F28" s="178"/>
      <c r="G28" s="179"/>
      <c r="H28" s="180"/>
      <c r="I28" s="180"/>
      <c r="M28" s="181" t="s">
        <v>103</v>
      </c>
      <c r="O28" s="165"/>
    </row>
    <row r="29" spans="1:15" ht="12.75">
      <c r="A29" s="173"/>
      <c r="B29" s="174"/>
      <c r="C29" s="175" t="s">
        <v>104</v>
      </c>
      <c r="D29" s="176"/>
      <c r="E29" s="177">
        <v>30.02</v>
      </c>
      <c r="F29" s="178"/>
      <c r="G29" s="179"/>
      <c r="H29" s="180"/>
      <c r="I29" s="180"/>
      <c r="M29" s="181" t="s">
        <v>104</v>
      </c>
      <c r="O29" s="165"/>
    </row>
    <row r="30" spans="1:15" ht="12.75">
      <c r="A30" s="173"/>
      <c r="B30" s="174"/>
      <c r="C30" s="175" t="s">
        <v>105</v>
      </c>
      <c r="D30" s="176"/>
      <c r="E30" s="177">
        <v>18.65</v>
      </c>
      <c r="F30" s="178"/>
      <c r="G30" s="179"/>
      <c r="H30" s="180"/>
      <c r="I30" s="180"/>
      <c r="M30" s="181" t="s">
        <v>105</v>
      </c>
      <c r="O30" s="165"/>
    </row>
    <row r="31" spans="1:57" ht="12.75">
      <c r="A31" s="182"/>
      <c r="B31" s="183" t="s">
        <v>68</v>
      </c>
      <c r="C31" s="184" t="str">
        <f>CONCATENATE(B25," ",C25)</f>
        <v>61 Upravy povrchů vnitřní</v>
      </c>
      <c r="D31" s="182"/>
      <c r="E31" s="185"/>
      <c r="F31" s="185"/>
      <c r="G31" s="186">
        <f>SUM(G25:G30)</f>
        <v>0</v>
      </c>
      <c r="H31" s="187"/>
      <c r="I31" s="188">
        <f>SUM(I25:I30)</f>
        <v>0.4481112</v>
      </c>
      <c r="O31" s="165">
        <v>4</v>
      </c>
      <c r="BA31" s="189">
        <f>SUM(BA25:BA30)</f>
        <v>0</v>
      </c>
      <c r="BB31" s="189">
        <f>SUM(BB25:BB30)</f>
        <v>0</v>
      </c>
      <c r="BC31" s="189">
        <f>SUM(BC25:BC30)</f>
        <v>0</v>
      </c>
      <c r="BD31" s="189">
        <f>SUM(BD25:BD30)</f>
        <v>0</v>
      </c>
      <c r="BE31" s="189">
        <f>SUM(BE25:BE30)</f>
        <v>0</v>
      </c>
    </row>
    <row r="32" spans="1:15" ht="12.75">
      <c r="A32" s="158" t="s">
        <v>66</v>
      </c>
      <c r="B32" s="159" t="s">
        <v>106</v>
      </c>
      <c r="C32" s="160" t="s">
        <v>107</v>
      </c>
      <c r="D32" s="161"/>
      <c r="E32" s="162"/>
      <c r="F32" s="162"/>
      <c r="G32" s="163"/>
      <c r="H32" s="164"/>
      <c r="I32" s="164"/>
      <c r="O32" s="165">
        <v>1</v>
      </c>
    </row>
    <row r="33" spans="1:57" ht="12.75">
      <c r="A33" s="166">
        <v>7</v>
      </c>
      <c r="B33" s="167" t="s">
        <v>108</v>
      </c>
      <c r="C33" s="168" t="s">
        <v>109</v>
      </c>
      <c r="D33" s="169" t="s">
        <v>81</v>
      </c>
      <c r="E33" s="170">
        <v>138.58</v>
      </c>
      <c r="F33" s="170">
        <v>0</v>
      </c>
      <c r="G33" s="171">
        <f>E33*F33</f>
        <v>0</v>
      </c>
      <c r="H33" s="172">
        <v>3E-05</v>
      </c>
      <c r="I33" s="172">
        <f>E33*H33</f>
        <v>0.0041574</v>
      </c>
      <c r="O33" s="165">
        <v>2</v>
      </c>
      <c r="AA33" s="138">
        <v>12</v>
      </c>
      <c r="AB33" s="138">
        <v>7</v>
      </c>
      <c r="AC33" s="138">
        <v>7</v>
      </c>
      <c r="AZ33" s="138">
        <v>2</v>
      </c>
      <c r="BA33" s="138">
        <f>IF(AZ33=1,G33,0)</f>
        <v>0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</row>
    <row r="34" spans="1:57" ht="12.75">
      <c r="A34" s="166">
        <v>8</v>
      </c>
      <c r="B34" s="167" t="s">
        <v>110</v>
      </c>
      <c r="C34" s="168" t="s">
        <v>111</v>
      </c>
      <c r="D34" s="169" t="s">
        <v>81</v>
      </c>
      <c r="E34" s="170">
        <v>142.0445</v>
      </c>
      <c r="F34" s="170">
        <v>0</v>
      </c>
      <c r="G34" s="171">
        <f>E34*F34</f>
        <v>0</v>
      </c>
      <c r="H34" s="172">
        <v>0.0056</v>
      </c>
      <c r="I34" s="172">
        <f>E34*H34</f>
        <v>0.7954492</v>
      </c>
      <c r="O34" s="165">
        <v>2</v>
      </c>
      <c r="AA34" s="138">
        <v>12</v>
      </c>
      <c r="AB34" s="138">
        <v>7</v>
      </c>
      <c r="AC34" s="138">
        <v>8</v>
      </c>
      <c r="AZ34" s="138">
        <v>2</v>
      </c>
      <c r="BA34" s="138">
        <f>IF(AZ34=1,G34,0)</f>
        <v>0</v>
      </c>
      <c r="BB34" s="138">
        <f>IF(AZ34=2,G34,0)</f>
        <v>0</v>
      </c>
      <c r="BC34" s="138">
        <f>IF(AZ34=3,G34,0)</f>
        <v>0</v>
      </c>
      <c r="BD34" s="138">
        <f>IF(AZ34=4,G34,0)</f>
        <v>0</v>
      </c>
      <c r="BE34" s="138">
        <f>IF(AZ34=5,G34,0)</f>
        <v>0</v>
      </c>
    </row>
    <row r="35" spans="1:15" ht="12.75">
      <c r="A35" s="173"/>
      <c r="B35" s="174"/>
      <c r="C35" s="175" t="s">
        <v>112</v>
      </c>
      <c r="D35" s="176"/>
      <c r="E35" s="177">
        <v>142.0445</v>
      </c>
      <c r="F35" s="178"/>
      <c r="G35" s="179"/>
      <c r="H35" s="180"/>
      <c r="I35" s="180"/>
      <c r="M35" s="181" t="s">
        <v>112</v>
      </c>
      <c r="O35" s="165"/>
    </row>
    <row r="36" spans="1:57" ht="12.75">
      <c r="A36" s="166">
        <v>9</v>
      </c>
      <c r="B36" s="167" t="s">
        <v>113</v>
      </c>
      <c r="C36" s="168" t="s">
        <v>114</v>
      </c>
      <c r="D36" s="169" t="s">
        <v>81</v>
      </c>
      <c r="E36" s="170">
        <v>112.075</v>
      </c>
      <c r="F36" s="170">
        <v>0</v>
      </c>
      <c r="G36" s="171">
        <f>E36*F36</f>
        <v>0</v>
      </c>
      <c r="H36" s="172">
        <v>0</v>
      </c>
      <c r="I36" s="172">
        <f>E36*H36</f>
        <v>0</v>
      </c>
      <c r="O36" s="165">
        <v>2</v>
      </c>
      <c r="AA36" s="138">
        <v>12</v>
      </c>
      <c r="AB36" s="138">
        <v>7</v>
      </c>
      <c r="AC36" s="138">
        <v>9</v>
      </c>
      <c r="AZ36" s="138">
        <v>2</v>
      </c>
      <c r="BA36" s="138">
        <f>IF(AZ36=1,G36,0)</f>
        <v>0</v>
      </c>
      <c r="BB36" s="138">
        <f>IF(AZ36=2,G36,0)</f>
        <v>0</v>
      </c>
      <c r="BC36" s="138">
        <f>IF(AZ36=3,G36,0)</f>
        <v>0</v>
      </c>
      <c r="BD36" s="138">
        <f>IF(AZ36=4,G36,0)</f>
        <v>0</v>
      </c>
      <c r="BE36" s="138">
        <f>IF(AZ36=5,G36,0)</f>
        <v>0</v>
      </c>
    </row>
    <row r="37" spans="1:57" ht="12.75">
      <c r="A37" s="166">
        <v>10</v>
      </c>
      <c r="B37" s="167" t="s">
        <v>115</v>
      </c>
      <c r="C37" s="168" t="s">
        <v>116</v>
      </c>
      <c r="D37" s="169" t="s">
        <v>81</v>
      </c>
      <c r="E37" s="170">
        <v>114.8769</v>
      </c>
      <c r="F37" s="170">
        <v>0</v>
      </c>
      <c r="G37" s="171">
        <f>E37*F37</f>
        <v>0</v>
      </c>
      <c r="H37" s="172">
        <v>0.0032</v>
      </c>
      <c r="I37" s="172">
        <f>E37*H37</f>
        <v>0.36760608000000006</v>
      </c>
      <c r="O37" s="165">
        <v>2</v>
      </c>
      <c r="AA37" s="138">
        <v>12</v>
      </c>
      <c r="AB37" s="138">
        <v>7</v>
      </c>
      <c r="AC37" s="138">
        <v>10</v>
      </c>
      <c r="AZ37" s="138">
        <v>2</v>
      </c>
      <c r="BA37" s="138">
        <f>IF(AZ37=1,G37,0)</f>
        <v>0</v>
      </c>
      <c r="BB37" s="138">
        <f>IF(AZ37=2,G37,0)</f>
        <v>0</v>
      </c>
      <c r="BC37" s="138">
        <f>IF(AZ37=3,G37,0)</f>
        <v>0</v>
      </c>
      <c r="BD37" s="138">
        <f>IF(AZ37=4,G37,0)</f>
        <v>0</v>
      </c>
      <c r="BE37" s="138">
        <f>IF(AZ37=5,G37,0)</f>
        <v>0</v>
      </c>
    </row>
    <row r="38" spans="1:15" ht="12.75">
      <c r="A38" s="173"/>
      <c r="B38" s="174"/>
      <c r="C38" s="175" t="s">
        <v>117</v>
      </c>
      <c r="D38" s="176"/>
      <c r="E38" s="177">
        <v>114.8769</v>
      </c>
      <c r="F38" s="178"/>
      <c r="G38" s="179"/>
      <c r="H38" s="180"/>
      <c r="I38" s="180"/>
      <c r="M38" s="181" t="s">
        <v>117</v>
      </c>
      <c r="O38" s="165"/>
    </row>
    <row r="39" spans="1:57" ht="12.75">
      <c r="A39" s="182"/>
      <c r="B39" s="183" t="s">
        <v>68</v>
      </c>
      <c r="C39" s="184" t="str">
        <f>CONCATENATE(B32," ",C32)</f>
        <v>713 Izolace tepelné</v>
      </c>
      <c r="D39" s="182"/>
      <c r="E39" s="185"/>
      <c r="F39" s="185"/>
      <c r="G39" s="186">
        <f>SUM(G32:G38)</f>
        <v>0</v>
      </c>
      <c r="H39" s="187"/>
      <c r="I39" s="188">
        <f>SUM(I32:I38)</f>
        <v>1.16721268</v>
      </c>
      <c r="O39" s="165">
        <v>4</v>
      </c>
      <c r="BA39" s="189">
        <f>SUM(BA32:BA38)</f>
        <v>0</v>
      </c>
      <c r="BB39" s="189">
        <f>SUM(BB32:BB38)</f>
        <v>0</v>
      </c>
      <c r="BC39" s="189">
        <f>SUM(BC32:BC38)</f>
        <v>0</v>
      </c>
      <c r="BD39" s="189">
        <f>SUM(BD32:BD38)</f>
        <v>0</v>
      </c>
      <c r="BE39" s="189">
        <f>SUM(BE32:BE38)</f>
        <v>0</v>
      </c>
    </row>
    <row r="40" spans="1:15" ht="12.75">
      <c r="A40" s="158" t="s">
        <v>66</v>
      </c>
      <c r="B40" s="159" t="s">
        <v>118</v>
      </c>
      <c r="C40" s="160" t="s">
        <v>119</v>
      </c>
      <c r="D40" s="161"/>
      <c r="E40" s="162"/>
      <c r="F40" s="162"/>
      <c r="G40" s="163"/>
      <c r="H40" s="164"/>
      <c r="I40" s="164"/>
      <c r="O40" s="165">
        <v>1</v>
      </c>
    </row>
    <row r="41" spans="1:57" ht="12.75">
      <c r="A41" s="166">
        <v>11</v>
      </c>
      <c r="B41" s="167" t="s">
        <v>120</v>
      </c>
      <c r="C41" s="168" t="s">
        <v>121</v>
      </c>
      <c r="D41" s="169" t="s">
        <v>81</v>
      </c>
      <c r="E41" s="170">
        <v>138.58</v>
      </c>
      <c r="F41" s="170">
        <v>0</v>
      </c>
      <c r="G41" s="171">
        <f>E41*F41</f>
        <v>0</v>
      </c>
      <c r="H41" s="172">
        <v>0</v>
      </c>
      <c r="I41" s="172">
        <f>E41*H41</f>
        <v>0</v>
      </c>
      <c r="O41" s="165">
        <v>2</v>
      </c>
      <c r="AA41" s="138">
        <v>12</v>
      </c>
      <c r="AB41" s="138">
        <v>7</v>
      </c>
      <c r="AC41" s="138">
        <v>11</v>
      </c>
      <c r="AZ41" s="138">
        <v>2</v>
      </c>
      <c r="BA41" s="138">
        <f>IF(AZ41=1,G41,0)</f>
        <v>0</v>
      </c>
      <c r="BB41" s="138">
        <f>IF(AZ41=2,G41,0)</f>
        <v>0</v>
      </c>
      <c r="BC41" s="138">
        <f>IF(AZ41=3,G41,0)</f>
        <v>0</v>
      </c>
      <c r="BD41" s="138">
        <f>IF(AZ41=4,G41,0)</f>
        <v>0</v>
      </c>
      <c r="BE41" s="138">
        <f>IF(AZ41=5,G41,0)</f>
        <v>0</v>
      </c>
    </row>
    <row r="42" spans="1:15" ht="12.75">
      <c r="A42" s="173"/>
      <c r="B42" s="174"/>
      <c r="C42" s="175" t="s">
        <v>122</v>
      </c>
      <c r="D42" s="176"/>
      <c r="E42" s="177">
        <v>138.58</v>
      </c>
      <c r="F42" s="178"/>
      <c r="G42" s="179"/>
      <c r="H42" s="180"/>
      <c r="I42" s="180"/>
      <c r="M42" s="181" t="s">
        <v>122</v>
      </c>
      <c r="O42" s="165"/>
    </row>
    <row r="43" spans="1:15" ht="12.75">
      <c r="A43" s="173"/>
      <c r="B43" s="174"/>
      <c r="C43" s="175"/>
      <c r="D43" s="176"/>
      <c r="E43" s="177">
        <v>0</v>
      </c>
      <c r="F43" s="178"/>
      <c r="G43" s="179"/>
      <c r="H43" s="180"/>
      <c r="I43" s="180"/>
      <c r="M43" s="181"/>
      <c r="O43" s="165"/>
    </row>
    <row r="44" spans="1:57" ht="12.75">
      <c r="A44" s="166">
        <v>12</v>
      </c>
      <c r="B44" s="167" t="s">
        <v>123</v>
      </c>
      <c r="C44" s="168" t="s">
        <v>124</v>
      </c>
      <c r="D44" s="169" t="s">
        <v>101</v>
      </c>
      <c r="E44" s="170">
        <v>138.9</v>
      </c>
      <c r="F44" s="170">
        <v>0</v>
      </c>
      <c r="G44" s="171">
        <f>E44*F44</f>
        <v>0</v>
      </c>
      <c r="H44" s="172">
        <v>0.00017</v>
      </c>
      <c r="I44" s="172">
        <f>E44*H44</f>
        <v>0.023613000000000002</v>
      </c>
      <c r="O44" s="165">
        <v>2</v>
      </c>
      <c r="AA44" s="138">
        <v>12</v>
      </c>
      <c r="AB44" s="138">
        <v>7</v>
      </c>
      <c r="AC44" s="138">
        <v>12</v>
      </c>
      <c r="AZ44" s="138">
        <v>2</v>
      </c>
      <c r="BA44" s="138">
        <f>IF(AZ44=1,G44,0)</f>
        <v>0</v>
      </c>
      <c r="BB44" s="138">
        <f>IF(AZ44=2,G44,0)</f>
        <v>0</v>
      </c>
      <c r="BC44" s="138">
        <f>IF(AZ44=3,G44,0)</f>
        <v>0</v>
      </c>
      <c r="BD44" s="138">
        <f>IF(AZ44=4,G44,0)</f>
        <v>0</v>
      </c>
      <c r="BE44" s="138">
        <f>IF(AZ44=5,G44,0)</f>
        <v>0</v>
      </c>
    </row>
    <row r="45" spans="1:15" ht="12.75">
      <c r="A45" s="173"/>
      <c r="B45" s="174"/>
      <c r="C45" s="175" t="s">
        <v>125</v>
      </c>
      <c r="D45" s="176"/>
      <c r="E45" s="177">
        <v>19.75</v>
      </c>
      <c r="F45" s="178"/>
      <c r="G45" s="179"/>
      <c r="H45" s="180"/>
      <c r="I45" s="180"/>
      <c r="M45" s="181" t="s">
        <v>125</v>
      </c>
      <c r="O45" s="165"/>
    </row>
    <row r="46" spans="1:15" ht="12.75">
      <c r="A46" s="173"/>
      <c r="B46" s="174"/>
      <c r="C46" s="175" t="s">
        <v>126</v>
      </c>
      <c r="D46" s="176"/>
      <c r="E46" s="177">
        <v>57.6</v>
      </c>
      <c r="F46" s="178"/>
      <c r="G46" s="179"/>
      <c r="H46" s="180"/>
      <c r="I46" s="180"/>
      <c r="M46" s="181" t="s">
        <v>126</v>
      </c>
      <c r="O46" s="165"/>
    </row>
    <row r="47" spans="1:15" ht="12.75">
      <c r="A47" s="173"/>
      <c r="B47" s="174"/>
      <c r="C47" s="175" t="s">
        <v>127</v>
      </c>
      <c r="D47" s="176"/>
      <c r="E47" s="177">
        <v>36</v>
      </c>
      <c r="F47" s="178"/>
      <c r="G47" s="179"/>
      <c r="H47" s="180"/>
      <c r="I47" s="180"/>
      <c r="M47" s="181" t="s">
        <v>127</v>
      </c>
      <c r="O47" s="165"/>
    </row>
    <row r="48" spans="1:15" ht="12.75">
      <c r="A48" s="173"/>
      <c r="B48" s="174"/>
      <c r="C48" s="175" t="s">
        <v>128</v>
      </c>
      <c r="D48" s="176"/>
      <c r="E48" s="177">
        <v>25.55</v>
      </c>
      <c r="F48" s="178"/>
      <c r="G48" s="179"/>
      <c r="H48" s="180"/>
      <c r="I48" s="180"/>
      <c r="M48" s="181" t="s">
        <v>128</v>
      </c>
      <c r="O48" s="165"/>
    </row>
    <row r="49" spans="1:57" ht="12.75">
      <c r="A49" s="166">
        <v>13</v>
      </c>
      <c r="B49" s="167" t="s">
        <v>129</v>
      </c>
      <c r="C49" s="168" t="s">
        <v>130</v>
      </c>
      <c r="D49" s="169" t="s">
        <v>81</v>
      </c>
      <c r="E49" s="170">
        <v>112.075</v>
      </c>
      <c r="F49" s="170">
        <v>0</v>
      </c>
      <c r="G49" s="171">
        <f>E49*F49</f>
        <v>0</v>
      </c>
      <c r="H49" s="172">
        <v>0.00017</v>
      </c>
      <c r="I49" s="172">
        <f>E49*H49</f>
        <v>0.01905275</v>
      </c>
      <c r="O49" s="165">
        <v>2</v>
      </c>
      <c r="AA49" s="138">
        <v>12</v>
      </c>
      <c r="AB49" s="138">
        <v>7</v>
      </c>
      <c r="AC49" s="138">
        <v>13</v>
      </c>
      <c r="AZ49" s="138">
        <v>2</v>
      </c>
      <c r="BA49" s="138">
        <f>IF(AZ49=1,G49,0)</f>
        <v>0</v>
      </c>
      <c r="BB49" s="138">
        <f>IF(AZ49=2,G49,0)</f>
        <v>0</v>
      </c>
      <c r="BC49" s="138">
        <f>IF(AZ49=3,G49,0)</f>
        <v>0</v>
      </c>
      <c r="BD49" s="138">
        <f>IF(AZ49=4,G49,0)</f>
        <v>0</v>
      </c>
      <c r="BE49" s="138">
        <f>IF(AZ49=5,G49,0)</f>
        <v>0</v>
      </c>
    </row>
    <row r="50" spans="1:57" ht="12.75">
      <c r="A50" s="166">
        <v>14</v>
      </c>
      <c r="B50" s="167" t="s">
        <v>131</v>
      </c>
      <c r="C50" s="168" t="s">
        <v>132</v>
      </c>
      <c r="D50" s="169" t="s">
        <v>75</v>
      </c>
      <c r="E50" s="170">
        <v>6.29</v>
      </c>
      <c r="F50" s="170">
        <v>0</v>
      </c>
      <c r="G50" s="171">
        <f>E50*F50</f>
        <v>0</v>
      </c>
      <c r="H50" s="172">
        <v>0</v>
      </c>
      <c r="I50" s="172">
        <f>E50*H50</f>
        <v>0</v>
      </c>
      <c r="O50" s="165">
        <v>2</v>
      </c>
      <c r="AA50" s="138">
        <v>12</v>
      </c>
      <c r="AB50" s="138">
        <v>7</v>
      </c>
      <c r="AC50" s="138">
        <v>14</v>
      </c>
      <c r="AZ50" s="138">
        <v>2</v>
      </c>
      <c r="BA50" s="138">
        <f>IF(AZ50=1,G50,0)</f>
        <v>0</v>
      </c>
      <c r="BB50" s="138">
        <f>IF(AZ50=2,G50,0)</f>
        <v>0</v>
      </c>
      <c r="BC50" s="138">
        <f>IF(AZ50=3,G50,0)</f>
        <v>0</v>
      </c>
      <c r="BD50" s="138">
        <f>IF(AZ50=4,G50,0)</f>
        <v>0</v>
      </c>
      <c r="BE50" s="138">
        <f>IF(AZ50=5,G50,0)</f>
        <v>0</v>
      </c>
    </row>
    <row r="51" spans="1:57" ht="12.75">
      <c r="A51" s="166">
        <v>15</v>
      </c>
      <c r="B51" s="167" t="s">
        <v>133</v>
      </c>
      <c r="C51" s="168" t="s">
        <v>134</v>
      </c>
      <c r="D51" s="169" t="s">
        <v>81</v>
      </c>
      <c r="E51" s="170">
        <v>277.16</v>
      </c>
      <c r="F51" s="170">
        <v>0</v>
      </c>
      <c r="G51" s="171">
        <f>E51*F51</f>
        <v>0</v>
      </c>
      <c r="H51" s="172">
        <v>0</v>
      </c>
      <c r="I51" s="172">
        <f>E51*H51</f>
        <v>0</v>
      </c>
      <c r="O51" s="165">
        <v>2</v>
      </c>
      <c r="AA51" s="138">
        <v>12</v>
      </c>
      <c r="AB51" s="138">
        <v>7</v>
      </c>
      <c r="AC51" s="138">
        <v>15</v>
      </c>
      <c r="AZ51" s="138">
        <v>2</v>
      </c>
      <c r="BA51" s="138">
        <f>IF(AZ51=1,G51,0)</f>
        <v>0</v>
      </c>
      <c r="BB51" s="138">
        <f>IF(AZ51=2,G51,0)</f>
        <v>0</v>
      </c>
      <c r="BC51" s="138">
        <f>IF(AZ51=3,G51,0)</f>
        <v>0</v>
      </c>
      <c r="BD51" s="138">
        <f>IF(AZ51=4,G51,0)</f>
        <v>0</v>
      </c>
      <c r="BE51" s="138">
        <f>IF(AZ51=5,G51,0)</f>
        <v>0</v>
      </c>
    </row>
    <row r="52" spans="1:15" ht="12.75">
      <c r="A52" s="173"/>
      <c r="B52" s="174"/>
      <c r="C52" s="175" t="s">
        <v>135</v>
      </c>
      <c r="D52" s="176"/>
      <c r="E52" s="177">
        <v>0</v>
      </c>
      <c r="F52" s="178"/>
      <c r="G52" s="179"/>
      <c r="H52" s="180"/>
      <c r="I52" s="180"/>
      <c r="M52" s="181" t="s">
        <v>135</v>
      </c>
      <c r="O52" s="165"/>
    </row>
    <row r="53" spans="1:15" ht="12.75">
      <c r="A53" s="173"/>
      <c r="B53" s="174"/>
      <c r="C53" s="175" t="s">
        <v>136</v>
      </c>
      <c r="D53" s="176"/>
      <c r="E53" s="177">
        <v>138.58</v>
      </c>
      <c r="F53" s="178"/>
      <c r="G53" s="179"/>
      <c r="H53" s="180"/>
      <c r="I53" s="180"/>
      <c r="M53" s="181" t="s">
        <v>136</v>
      </c>
      <c r="O53" s="165"/>
    </row>
    <row r="54" spans="1:15" ht="12.75">
      <c r="A54" s="173"/>
      <c r="B54" s="174"/>
      <c r="C54" s="175" t="s">
        <v>137</v>
      </c>
      <c r="D54" s="176"/>
      <c r="E54" s="177">
        <v>0</v>
      </c>
      <c r="F54" s="178"/>
      <c r="G54" s="179"/>
      <c r="H54" s="180"/>
      <c r="I54" s="180"/>
      <c r="M54" s="181" t="s">
        <v>137</v>
      </c>
      <c r="O54" s="165"/>
    </row>
    <row r="55" spans="1:15" ht="12.75">
      <c r="A55" s="173"/>
      <c r="B55" s="174"/>
      <c r="C55" s="175" t="s">
        <v>136</v>
      </c>
      <c r="D55" s="176"/>
      <c r="E55" s="177">
        <v>138.58</v>
      </c>
      <c r="F55" s="178"/>
      <c r="G55" s="179"/>
      <c r="H55" s="180"/>
      <c r="I55" s="180"/>
      <c r="M55" s="181" t="s">
        <v>136</v>
      </c>
      <c r="O55" s="165"/>
    </row>
    <row r="56" spans="1:57" ht="12.75">
      <c r="A56" s="166">
        <v>16</v>
      </c>
      <c r="B56" s="167" t="s">
        <v>138</v>
      </c>
      <c r="C56" s="168" t="s">
        <v>139</v>
      </c>
      <c r="D56" s="169" t="s">
        <v>81</v>
      </c>
      <c r="E56" s="170">
        <v>138.58</v>
      </c>
      <c r="F56" s="170">
        <v>0</v>
      </c>
      <c r="G56" s="171">
        <f>E56*F56</f>
        <v>0</v>
      </c>
      <c r="H56" s="172">
        <v>1E-05</v>
      </c>
      <c r="I56" s="172">
        <f>E56*H56</f>
        <v>0.0013858000000000002</v>
      </c>
      <c r="O56" s="165">
        <v>2</v>
      </c>
      <c r="AA56" s="138">
        <v>12</v>
      </c>
      <c r="AB56" s="138">
        <v>7</v>
      </c>
      <c r="AC56" s="138">
        <v>16</v>
      </c>
      <c r="AZ56" s="138">
        <v>2</v>
      </c>
      <c r="BA56" s="138">
        <f>IF(AZ56=1,G56,0)</f>
        <v>0</v>
      </c>
      <c r="BB56" s="138">
        <f>IF(AZ56=2,G56,0)</f>
        <v>0</v>
      </c>
      <c r="BC56" s="138">
        <f>IF(AZ56=3,G56,0)</f>
        <v>0</v>
      </c>
      <c r="BD56" s="138">
        <f>IF(AZ56=4,G56,0)</f>
        <v>0</v>
      </c>
      <c r="BE56" s="138">
        <f>IF(AZ56=5,G56,0)</f>
        <v>0</v>
      </c>
    </row>
    <row r="57" spans="1:57" ht="12.75">
      <c r="A57" s="166">
        <v>17</v>
      </c>
      <c r="B57" s="167" t="s">
        <v>140</v>
      </c>
      <c r="C57" s="168" t="s">
        <v>141</v>
      </c>
      <c r="D57" s="169" t="s">
        <v>81</v>
      </c>
      <c r="E57" s="170">
        <v>149.6664</v>
      </c>
      <c r="F57" s="170">
        <v>0</v>
      </c>
      <c r="G57" s="171">
        <f>E57*F57</f>
        <v>0</v>
      </c>
      <c r="H57" s="172">
        <v>0.0113</v>
      </c>
      <c r="I57" s="172">
        <f>E57*H57</f>
        <v>1.69123032</v>
      </c>
      <c r="O57" s="165">
        <v>2</v>
      </c>
      <c r="AA57" s="138">
        <v>12</v>
      </c>
      <c r="AB57" s="138">
        <v>7</v>
      </c>
      <c r="AC57" s="138">
        <v>17</v>
      </c>
      <c r="AZ57" s="138">
        <v>2</v>
      </c>
      <c r="BA57" s="138">
        <f>IF(AZ57=1,G57,0)</f>
        <v>0</v>
      </c>
      <c r="BB57" s="138">
        <f>IF(AZ57=2,G57,0)</f>
        <v>0</v>
      </c>
      <c r="BC57" s="138">
        <f>IF(AZ57=3,G57,0)</f>
        <v>0</v>
      </c>
      <c r="BD57" s="138">
        <f>IF(AZ57=4,G57,0)</f>
        <v>0</v>
      </c>
      <c r="BE57" s="138">
        <f>IF(AZ57=5,G57,0)</f>
        <v>0</v>
      </c>
    </row>
    <row r="58" spans="1:15" ht="12.75">
      <c r="A58" s="173"/>
      <c r="B58" s="174"/>
      <c r="C58" s="175" t="s">
        <v>142</v>
      </c>
      <c r="D58" s="176"/>
      <c r="E58" s="177">
        <v>149.6664</v>
      </c>
      <c r="F58" s="178"/>
      <c r="G58" s="179"/>
      <c r="H58" s="180"/>
      <c r="I58" s="180"/>
      <c r="M58" s="181" t="s">
        <v>142</v>
      </c>
      <c r="O58" s="165"/>
    </row>
    <row r="59" spans="1:57" ht="12.75">
      <c r="A59" s="166">
        <v>18</v>
      </c>
      <c r="B59" s="167" t="s">
        <v>143</v>
      </c>
      <c r="C59" s="168" t="s">
        <v>144</v>
      </c>
      <c r="D59" s="169" t="s">
        <v>81</v>
      </c>
      <c r="E59" s="170">
        <v>149.6664</v>
      </c>
      <c r="F59" s="170">
        <v>0</v>
      </c>
      <c r="G59" s="171">
        <f>E59*F59</f>
        <v>0</v>
      </c>
      <c r="H59" s="172">
        <v>0.0139</v>
      </c>
      <c r="I59" s="172">
        <f>E59*H59</f>
        <v>2.08036296</v>
      </c>
      <c r="O59" s="165">
        <v>2</v>
      </c>
      <c r="AA59" s="138">
        <v>12</v>
      </c>
      <c r="AB59" s="138">
        <v>7</v>
      </c>
      <c r="AC59" s="138">
        <v>18</v>
      </c>
      <c r="AZ59" s="138">
        <v>2</v>
      </c>
      <c r="BA59" s="138">
        <f>IF(AZ59=1,G59,0)</f>
        <v>0</v>
      </c>
      <c r="BB59" s="138">
        <f>IF(AZ59=2,G59,0)</f>
        <v>0</v>
      </c>
      <c r="BC59" s="138">
        <f>IF(AZ59=3,G59,0)</f>
        <v>0</v>
      </c>
      <c r="BD59" s="138">
        <f>IF(AZ59=4,G59,0)</f>
        <v>0</v>
      </c>
      <c r="BE59" s="138">
        <f>IF(AZ59=5,G59,0)</f>
        <v>0</v>
      </c>
    </row>
    <row r="60" spans="1:57" ht="12.75">
      <c r="A60" s="166">
        <v>19</v>
      </c>
      <c r="B60" s="167" t="s">
        <v>145</v>
      </c>
      <c r="C60" s="168" t="s">
        <v>146</v>
      </c>
      <c r="D60" s="169" t="s">
        <v>81</v>
      </c>
      <c r="E60" s="170">
        <v>150.012</v>
      </c>
      <c r="F60" s="170">
        <v>0</v>
      </c>
      <c r="G60" s="171">
        <f>E60*F60</f>
        <v>0</v>
      </c>
      <c r="H60" s="172">
        <v>0.0165</v>
      </c>
      <c r="I60" s="172">
        <f>E60*H60</f>
        <v>2.4751980000000002</v>
      </c>
      <c r="O60" s="165">
        <v>2</v>
      </c>
      <c r="AA60" s="138">
        <v>12</v>
      </c>
      <c r="AB60" s="138">
        <v>7</v>
      </c>
      <c r="AC60" s="138">
        <v>19</v>
      </c>
      <c r="AZ60" s="138">
        <v>2</v>
      </c>
      <c r="BA60" s="138">
        <f>IF(AZ60=1,G60,0)</f>
        <v>0</v>
      </c>
      <c r="BB60" s="138">
        <f>IF(AZ60=2,G60,0)</f>
        <v>0</v>
      </c>
      <c r="BC60" s="138">
        <f>IF(AZ60=3,G60,0)</f>
        <v>0</v>
      </c>
      <c r="BD60" s="138">
        <f>IF(AZ60=4,G60,0)</f>
        <v>0</v>
      </c>
      <c r="BE60" s="138">
        <f>IF(AZ60=5,G60,0)</f>
        <v>0</v>
      </c>
    </row>
    <row r="61" spans="1:15" ht="12.75">
      <c r="A61" s="173"/>
      <c r="B61" s="174"/>
      <c r="C61" s="175" t="s">
        <v>147</v>
      </c>
      <c r="D61" s="176"/>
      <c r="E61" s="177">
        <v>150.012</v>
      </c>
      <c r="F61" s="178"/>
      <c r="G61" s="179"/>
      <c r="H61" s="180"/>
      <c r="I61" s="180"/>
      <c r="M61" s="181" t="s">
        <v>147</v>
      </c>
      <c r="O61" s="165"/>
    </row>
    <row r="62" spans="1:57" ht="12.75">
      <c r="A62" s="166">
        <v>20</v>
      </c>
      <c r="B62" s="167" t="s">
        <v>148</v>
      </c>
      <c r="C62" s="168" t="s">
        <v>149</v>
      </c>
      <c r="D62" s="169" t="s">
        <v>81</v>
      </c>
      <c r="E62" s="170">
        <v>138.58</v>
      </c>
      <c r="F62" s="170">
        <v>0</v>
      </c>
      <c r="G62" s="171">
        <f>E62*F62</f>
        <v>0</v>
      </c>
      <c r="H62" s="172">
        <v>0</v>
      </c>
      <c r="I62" s="172">
        <f>E62*H62</f>
        <v>0</v>
      </c>
      <c r="O62" s="165">
        <v>2</v>
      </c>
      <c r="AA62" s="138">
        <v>12</v>
      </c>
      <c r="AB62" s="138">
        <v>7</v>
      </c>
      <c r="AC62" s="138">
        <v>20</v>
      </c>
      <c r="AZ62" s="138">
        <v>2</v>
      </c>
      <c r="BA62" s="138">
        <f>IF(AZ62=1,G62,0)</f>
        <v>0</v>
      </c>
      <c r="BB62" s="138">
        <f>IF(AZ62=2,G62,0)</f>
        <v>0</v>
      </c>
      <c r="BC62" s="138">
        <f>IF(AZ62=3,G62,0)</f>
        <v>0</v>
      </c>
      <c r="BD62" s="138">
        <f>IF(AZ62=4,G62,0)</f>
        <v>0</v>
      </c>
      <c r="BE62" s="138">
        <f>IF(AZ62=5,G62,0)</f>
        <v>0</v>
      </c>
    </row>
    <row r="63" spans="1:57" ht="12.75">
      <c r="A63" s="182"/>
      <c r="B63" s="183" t="s">
        <v>68</v>
      </c>
      <c r="C63" s="184" t="str">
        <f>CONCATENATE(B40," ",C40)</f>
        <v>762 Konstrukce tesařské</v>
      </c>
      <c r="D63" s="182"/>
      <c r="E63" s="185"/>
      <c r="F63" s="185"/>
      <c r="G63" s="186">
        <f>SUM(G40:G62)</f>
        <v>0</v>
      </c>
      <c r="H63" s="187"/>
      <c r="I63" s="188">
        <f>SUM(I40:I62)</f>
        <v>6.290842830000001</v>
      </c>
      <c r="O63" s="165">
        <v>4</v>
      </c>
      <c r="BA63" s="189">
        <f>SUM(BA40:BA62)</f>
        <v>0</v>
      </c>
      <c r="BB63" s="189">
        <f>SUM(BB40:BB62)</f>
        <v>0</v>
      </c>
      <c r="BC63" s="189">
        <f>SUM(BC40:BC62)</f>
        <v>0</v>
      </c>
      <c r="BD63" s="189">
        <f>SUM(BD40:BD62)</f>
        <v>0</v>
      </c>
      <c r="BE63" s="189">
        <f>SUM(BE40:BE62)</f>
        <v>0</v>
      </c>
    </row>
    <row r="64" spans="1:15" ht="12.75">
      <c r="A64" s="158" t="s">
        <v>66</v>
      </c>
      <c r="B64" s="159" t="s">
        <v>150</v>
      </c>
      <c r="C64" s="160" t="s">
        <v>151</v>
      </c>
      <c r="D64" s="161"/>
      <c r="E64" s="162"/>
      <c r="F64" s="162"/>
      <c r="G64" s="163"/>
      <c r="H64" s="164"/>
      <c r="I64" s="164"/>
      <c r="O64" s="165">
        <v>1</v>
      </c>
    </row>
    <row r="65" spans="1:57" ht="12.75">
      <c r="A65" s="166">
        <v>21</v>
      </c>
      <c r="B65" s="167" t="s">
        <v>152</v>
      </c>
      <c r="C65" s="168" t="s">
        <v>153</v>
      </c>
      <c r="D65" s="169" t="s">
        <v>81</v>
      </c>
      <c r="E65" s="170">
        <v>138.58</v>
      </c>
      <c r="F65" s="170">
        <v>0</v>
      </c>
      <c r="G65" s="171">
        <f>E65*F65</f>
        <v>0</v>
      </c>
      <c r="H65" s="172">
        <v>0</v>
      </c>
      <c r="I65" s="172">
        <f>E65*H65</f>
        <v>0</v>
      </c>
      <c r="O65" s="165">
        <v>2</v>
      </c>
      <c r="AA65" s="138">
        <v>12</v>
      </c>
      <c r="AB65" s="138">
        <v>7</v>
      </c>
      <c r="AC65" s="138">
        <v>21</v>
      </c>
      <c r="AZ65" s="138">
        <v>2</v>
      </c>
      <c r="BA65" s="138">
        <f>IF(AZ65=1,G65,0)</f>
        <v>0</v>
      </c>
      <c r="BB65" s="138">
        <f>IF(AZ65=2,G65,0)</f>
        <v>0</v>
      </c>
      <c r="BC65" s="138">
        <f>IF(AZ65=3,G65,0)</f>
        <v>0</v>
      </c>
      <c r="BD65" s="138">
        <f>IF(AZ65=4,G65,0)</f>
        <v>0</v>
      </c>
      <c r="BE65" s="138">
        <f>IF(AZ65=5,G65,0)</f>
        <v>0</v>
      </c>
    </row>
    <row r="66" spans="1:57" ht="25.5">
      <c r="A66" s="166">
        <v>22</v>
      </c>
      <c r="B66" s="167" t="s">
        <v>154</v>
      </c>
      <c r="C66" s="168" t="s">
        <v>155</v>
      </c>
      <c r="D66" s="169" t="s">
        <v>101</v>
      </c>
      <c r="E66" s="170">
        <v>120.46</v>
      </c>
      <c r="F66" s="170">
        <v>0</v>
      </c>
      <c r="G66" s="171">
        <f>E66*F66</f>
        <v>0</v>
      </c>
      <c r="H66" s="172">
        <v>0</v>
      </c>
      <c r="I66" s="172">
        <f>E66*H66</f>
        <v>0</v>
      </c>
      <c r="O66" s="165">
        <v>2</v>
      </c>
      <c r="AA66" s="138">
        <v>12</v>
      </c>
      <c r="AB66" s="138">
        <v>7</v>
      </c>
      <c r="AC66" s="138">
        <v>22</v>
      </c>
      <c r="AZ66" s="138">
        <v>2</v>
      </c>
      <c r="BA66" s="138">
        <f>IF(AZ66=1,G66,0)</f>
        <v>0</v>
      </c>
      <c r="BB66" s="138">
        <f>IF(AZ66=2,G66,0)</f>
        <v>0</v>
      </c>
      <c r="BC66" s="138">
        <f>IF(AZ66=3,G66,0)</f>
        <v>0</v>
      </c>
      <c r="BD66" s="138">
        <f>IF(AZ66=4,G66,0)</f>
        <v>0</v>
      </c>
      <c r="BE66" s="138">
        <f>IF(AZ66=5,G66,0)</f>
        <v>0</v>
      </c>
    </row>
    <row r="67" spans="1:57" ht="25.5">
      <c r="A67" s="166">
        <v>23</v>
      </c>
      <c r="B67" s="167" t="s">
        <v>156</v>
      </c>
      <c r="C67" s="168" t="s">
        <v>157</v>
      </c>
      <c r="D67" s="169" t="s">
        <v>101</v>
      </c>
      <c r="E67" s="170">
        <v>120.46</v>
      </c>
      <c r="F67" s="170">
        <v>0</v>
      </c>
      <c r="G67" s="171">
        <f>E67*F67</f>
        <v>0</v>
      </c>
      <c r="H67" s="172">
        <v>3E-05</v>
      </c>
      <c r="I67" s="172">
        <f>E67*H67</f>
        <v>0.0036138</v>
      </c>
      <c r="O67" s="165">
        <v>2</v>
      </c>
      <c r="AA67" s="138">
        <v>12</v>
      </c>
      <c r="AB67" s="138">
        <v>7</v>
      </c>
      <c r="AC67" s="138">
        <v>23</v>
      </c>
      <c r="AZ67" s="138">
        <v>2</v>
      </c>
      <c r="BA67" s="138">
        <f>IF(AZ67=1,G67,0)</f>
        <v>0</v>
      </c>
      <c r="BB67" s="138">
        <f>IF(AZ67=2,G67,0)</f>
        <v>0</v>
      </c>
      <c r="BC67" s="138">
        <f>IF(AZ67=3,G67,0)</f>
        <v>0</v>
      </c>
      <c r="BD67" s="138">
        <f>IF(AZ67=4,G67,0)</f>
        <v>0</v>
      </c>
      <c r="BE67" s="138">
        <f>IF(AZ67=5,G67,0)</f>
        <v>0</v>
      </c>
    </row>
    <row r="68" spans="1:57" ht="12.75">
      <c r="A68" s="166">
        <v>24</v>
      </c>
      <c r="B68" s="167" t="s">
        <v>158</v>
      </c>
      <c r="C68" s="168" t="s">
        <v>159</v>
      </c>
      <c r="D68" s="169" t="s">
        <v>81</v>
      </c>
      <c r="E68" s="170">
        <v>138.58</v>
      </c>
      <c r="F68" s="170">
        <v>0</v>
      </c>
      <c r="G68" s="171">
        <f>E68*F68</f>
        <v>0</v>
      </c>
      <c r="H68" s="172">
        <v>0.00036</v>
      </c>
      <c r="I68" s="172">
        <f>E68*H68</f>
        <v>0.04988880000000001</v>
      </c>
      <c r="O68" s="165">
        <v>2</v>
      </c>
      <c r="AA68" s="138">
        <v>12</v>
      </c>
      <c r="AB68" s="138">
        <v>7</v>
      </c>
      <c r="AC68" s="138">
        <v>24</v>
      </c>
      <c r="AZ68" s="138">
        <v>2</v>
      </c>
      <c r="BA68" s="138">
        <f>IF(AZ68=1,G68,0)</f>
        <v>0</v>
      </c>
      <c r="BB68" s="138">
        <f>IF(AZ68=2,G68,0)</f>
        <v>0</v>
      </c>
      <c r="BC68" s="138">
        <f>IF(AZ68=3,G68,0)</f>
        <v>0</v>
      </c>
      <c r="BD68" s="138">
        <f>IF(AZ68=4,G68,0)</f>
        <v>0</v>
      </c>
      <c r="BE68" s="138">
        <f>IF(AZ68=5,G68,0)</f>
        <v>0</v>
      </c>
    </row>
    <row r="69" spans="1:57" ht="12.75">
      <c r="A69" s="166">
        <v>25</v>
      </c>
      <c r="B69" s="167" t="s">
        <v>160</v>
      </c>
      <c r="C69" s="168" t="s">
        <v>161</v>
      </c>
      <c r="D69" s="169" t="s">
        <v>81</v>
      </c>
      <c r="E69" s="170">
        <v>152.438</v>
      </c>
      <c r="F69" s="170">
        <v>0</v>
      </c>
      <c r="G69" s="171">
        <f>E69*F69</f>
        <v>0</v>
      </c>
      <c r="H69" s="172">
        <v>0.00245</v>
      </c>
      <c r="I69" s="172">
        <f>E69*H69</f>
        <v>0.37347309999999995</v>
      </c>
      <c r="O69" s="165">
        <v>2</v>
      </c>
      <c r="AA69" s="138">
        <v>12</v>
      </c>
      <c r="AB69" s="138">
        <v>7</v>
      </c>
      <c r="AC69" s="138">
        <v>25</v>
      </c>
      <c r="AZ69" s="138">
        <v>2</v>
      </c>
      <c r="BA69" s="138">
        <f>IF(AZ69=1,G69,0)</f>
        <v>0</v>
      </c>
      <c r="BB69" s="138">
        <f>IF(AZ69=2,G69,0)</f>
        <v>0</v>
      </c>
      <c r="BC69" s="138">
        <f>IF(AZ69=3,G69,0)</f>
        <v>0</v>
      </c>
      <c r="BD69" s="138">
        <f>IF(AZ69=4,G69,0)</f>
        <v>0</v>
      </c>
      <c r="BE69" s="138">
        <f>IF(AZ69=5,G69,0)</f>
        <v>0</v>
      </c>
    </row>
    <row r="70" spans="1:15" ht="12.75">
      <c r="A70" s="173"/>
      <c r="B70" s="174"/>
      <c r="C70" s="175" t="s">
        <v>162</v>
      </c>
      <c r="D70" s="176"/>
      <c r="E70" s="177">
        <v>152.438</v>
      </c>
      <c r="F70" s="178"/>
      <c r="G70" s="179"/>
      <c r="H70" s="180"/>
      <c r="I70" s="180"/>
      <c r="M70" s="181" t="s">
        <v>162</v>
      </c>
      <c r="O70" s="165"/>
    </row>
    <row r="71" spans="1:57" ht="12.75">
      <c r="A71" s="166">
        <v>26</v>
      </c>
      <c r="B71" s="167" t="s">
        <v>163</v>
      </c>
      <c r="C71" s="168" t="s">
        <v>164</v>
      </c>
      <c r="D71" s="169" t="s">
        <v>81</v>
      </c>
      <c r="E71" s="170">
        <v>142.0445</v>
      </c>
      <c r="F71" s="170">
        <v>0</v>
      </c>
      <c r="G71" s="171">
        <f>E71*F71</f>
        <v>0</v>
      </c>
      <c r="H71" s="172">
        <v>0.0002</v>
      </c>
      <c r="I71" s="172">
        <f>E71*H71</f>
        <v>0.0284089</v>
      </c>
      <c r="O71" s="165">
        <v>2</v>
      </c>
      <c r="AA71" s="138">
        <v>12</v>
      </c>
      <c r="AB71" s="138">
        <v>7</v>
      </c>
      <c r="AC71" s="138">
        <v>26</v>
      </c>
      <c r="AZ71" s="138">
        <v>2</v>
      </c>
      <c r="BA71" s="138">
        <f>IF(AZ71=1,G71,0)</f>
        <v>0</v>
      </c>
      <c r="BB71" s="138">
        <f>IF(AZ71=2,G71,0)</f>
        <v>0</v>
      </c>
      <c r="BC71" s="138">
        <f>IF(AZ71=3,G71,0)</f>
        <v>0</v>
      </c>
      <c r="BD71" s="138">
        <f>IF(AZ71=4,G71,0)</f>
        <v>0</v>
      </c>
      <c r="BE71" s="138">
        <f>IF(AZ71=5,G71,0)</f>
        <v>0</v>
      </c>
    </row>
    <row r="72" spans="1:15" ht="12.75">
      <c r="A72" s="173"/>
      <c r="B72" s="174"/>
      <c r="C72" s="175" t="s">
        <v>112</v>
      </c>
      <c r="D72" s="176"/>
      <c r="E72" s="177">
        <v>142.0445</v>
      </c>
      <c r="F72" s="178"/>
      <c r="G72" s="179"/>
      <c r="H72" s="180"/>
      <c r="I72" s="180"/>
      <c r="M72" s="181" t="s">
        <v>112</v>
      </c>
      <c r="O72" s="165"/>
    </row>
    <row r="73" spans="1:57" ht="12.75">
      <c r="A73" s="166">
        <v>27</v>
      </c>
      <c r="B73" s="167" t="s">
        <v>165</v>
      </c>
      <c r="C73" s="168" t="s">
        <v>166</v>
      </c>
      <c r="D73" s="169" t="s">
        <v>101</v>
      </c>
      <c r="E73" s="170">
        <v>9.9</v>
      </c>
      <c r="F73" s="170">
        <v>0</v>
      </c>
      <c r="G73" s="171">
        <f>E73*F73</f>
        <v>0</v>
      </c>
      <c r="H73" s="172">
        <v>2E-05</v>
      </c>
      <c r="I73" s="172">
        <f>E73*H73</f>
        <v>0.00019800000000000002</v>
      </c>
      <c r="O73" s="165">
        <v>2</v>
      </c>
      <c r="AA73" s="138">
        <v>12</v>
      </c>
      <c r="AB73" s="138">
        <v>7</v>
      </c>
      <c r="AC73" s="138">
        <v>27</v>
      </c>
      <c r="AZ73" s="138">
        <v>2</v>
      </c>
      <c r="BA73" s="138">
        <f>IF(AZ73=1,G73,0)</f>
        <v>0</v>
      </c>
      <c r="BB73" s="138">
        <f>IF(AZ73=2,G73,0)</f>
        <v>0</v>
      </c>
      <c r="BC73" s="138">
        <f>IF(AZ73=3,G73,0)</f>
        <v>0</v>
      </c>
      <c r="BD73" s="138">
        <f>IF(AZ73=4,G73,0)</f>
        <v>0</v>
      </c>
      <c r="BE73" s="138">
        <f>IF(AZ73=5,G73,0)</f>
        <v>0</v>
      </c>
    </row>
    <row r="74" spans="1:15" ht="12.75">
      <c r="A74" s="173"/>
      <c r="B74" s="174"/>
      <c r="C74" s="175" t="s">
        <v>167</v>
      </c>
      <c r="D74" s="176"/>
      <c r="E74" s="177">
        <v>9.9</v>
      </c>
      <c r="F74" s="178"/>
      <c r="G74" s="179"/>
      <c r="H74" s="180"/>
      <c r="I74" s="180"/>
      <c r="M74" s="181" t="s">
        <v>167</v>
      </c>
      <c r="O74" s="165"/>
    </row>
    <row r="75" spans="1:57" ht="25.5">
      <c r="A75" s="166">
        <v>28</v>
      </c>
      <c r="B75" s="167" t="s">
        <v>168</v>
      </c>
      <c r="C75" s="168" t="s">
        <v>169</v>
      </c>
      <c r="D75" s="169" t="s">
        <v>67</v>
      </c>
      <c r="E75" s="170">
        <v>5</v>
      </c>
      <c r="F75" s="170">
        <v>0</v>
      </c>
      <c r="G75" s="171">
        <f>E75*F75</f>
        <v>0</v>
      </c>
      <c r="H75" s="172">
        <v>0</v>
      </c>
      <c r="I75" s="172">
        <f>E75*H75</f>
        <v>0</v>
      </c>
      <c r="O75" s="165">
        <v>2</v>
      </c>
      <c r="AA75" s="138">
        <v>12</v>
      </c>
      <c r="AB75" s="138">
        <v>7</v>
      </c>
      <c r="AC75" s="138">
        <v>28</v>
      </c>
      <c r="AZ75" s="138">
        <v>2</v>
      </c>
      <c r="BA75" s="138">
        <f>IF(AZ75=1,G75,0)</f>
        <v>0</v>
      </c>
      <c r="BB75" s="138">
        <f>IF(AZ75=2,G75,0)</f>
        <v>0</v>
      </c>
      <c r="BC75" s="138">
        <f>IF(AZ75=3,G75,0)</f>
        <v>0</v>
      </c>
      <c r="BD75" s="138">
        <f>IF(AZ75=4,G75,0)</f>
        <v>0</v>
      </c>
      <c r="BE75" s="138">
        <f>IF(AZ75=5,G75,0)</f>
        <v>0</v>
      </c>
    </row>
    <row r="76" spans="1:15" ht="12.75">
      <c r="A76" s="173"/>
      <c r="B76" s="174"/>
      <c r="C76" s="175" t="s">
        <v>170</v>
      </c>
      <c r="D76" s="176"/>
      <c r="E76" s="177">
        <v>0</v>
      </c>
      <c r="F76" s="178"/>
      <c r="G76" s="179"/>
      <c r="H76" s="180"/>
      <c r="I76" s="180"/>
      <c r="M76" s="181" t="s">
        <v>170</v>
      </c>
      <c r="O76" s="165"/>
    </row>
    <row r="77" spans="1:15" ht="12.75">
      <c r="A77" s="173"/>
      <c r="B77" s="174"/>
      <c r="C77" s="175">
        <v>5</v>
      </c>
      <c r="D77" s="176"/>
      <c r="E77" s="177">
        <v>5</v>
      </c>
      <c r="F77" s="178"/>
      <c r="G77" s="179"/>
      <c r="H77" s="180"/>
      <c r="I77" s="180"/>
      <c r="M77" s="181">
        <v>5</v>
      </c>
      <c r="O77" s="165"/>
    </row>
    <row r="78" spans="1:57" ht="12.75">
      <c r="A78" s="166">
        <v>29</v>
      </c>
      <c r="B78" s="167" t="s">
        <v>171</v>
      </c>
      <c r="C78" s="168" t="s">
        <v>172</v>
      </c>
      <c r="D78" s="169" t="s">
        <v>81</v>
      </c>
      <c r="E78" s="170">
        <v>138.58</v>
      </c>
      <c r="F78" s="170">
        <v>0</v>
      </c>
      <c r="G78" s="171">
        <f>E78*F78</f>
        <v>0</v>
      </c>
      <c r="H78" s="172">
        <v>0</v>
      </c>
      <c r="I78" s="172">
        <f>E78*H78</f>
        <v>0</v>
      </c>
      <c r="O78" s="165">
        <v>2</v>
      </c>
      <c r="AA78" s="138">
        <v>12</v>
      </c>
      <c r="AB78" s="138">
        <v>7</v>
      </c>
      <c r="AC78" s="138">
        <v>29</v>
      </c>
      <c r="AZ78" s="138">
        <v>2</v>
      </c>
      <c r="BA78" s="138">
        <f>IF(AZ78=1,G78,0)</f>
        <v>0</v>
      </c>
      <c r="BB78" s="138">
        <f>IF(AZ78=2,G78,0)</f>
        <v>0</v>
      </c>
      <c r="BC78" s="138">
        <f>IF(AZ78=3,G78,0)</f>
        <v>0</v>
      </c>
      <c r="BD78" s="138">
        <f>IF(AZ78=4,G78,0)</f>
        <v>0</v>
      </c>
      <c r="BE78" s="138">
        <f>IF(AZ78=5,G78,0)</f>
        <v>0</v>
      </c>
    </row>
    <row r="79" spans="1:57" ht="12.75">
      <c r="A79" s="182"/>
      <c r="B79" s="183" t="s">
        <v>68</v>
      </c>
      <c r="C79" s="184" t="str">
        <f>CONCATENATE(B64," ",C64)</f>
        <v>776 Podlahy povlakové</v>
      </c>
      <c r="D79" s="182"/>
      <c r="E79" s="185"/>
      <c r="F79" s="185"/>
      <c r="G79" s="186">
        <f>SUM(G64:G78)</f>
        <v>0</v>
      </c>
      <c r="H79" s="187"/>
      <c r="I79" s="188">
        <f>SUM(I64:I78)</f>
        <v>0.45558259999999995</v>
      </c>
      <c r="O79" s="165">
        <v>4</v>
      </c>
      <c r="BA79" s="189">
        <f>SUM(BA64:BA78)</f>
        <v>0</v>
      </c>
      <c r="BB79" s="189">
        <f>SUM(BB64:BB78)</f>
        <v>0</v>
      </c>
      <c r="BC79" s="189">
        <f>SUM(BC64:BC78)</f>
        <v>0</v>
      </c>
      <c r="BD79" s="189">
        <f>SUM(BD64:BD78)</f>
        <v>0</v>
      </c>
      <c r="BE79" s="189">
        <f>SUM(BE64:BE78)</f>
        <v>0</v>
      </c>
    </row>
    <row r="80" spans="1:15" ht="12.75">
      <c r="A80" s="158" t="s">
        <v>66</v>
      </c>
      <c r="B80" s="159" t="s">
        <v>173</v>
      </c>
      <c r="C80" s="160" t="s">
        <v>174</v>
      </c>
      <c r="D80" s="161"/>
      <c r="E80" s="162"/>
      <c r="F80" s="162"/>
      <c r="G80" s="163"/>
      <c r="H80" s="164"/>
      <c r="I80" s="164"/>
      <c r="O80" s="165">
        <v>1</v>
      </c>
    </row>
    <row r="81" spans="1:57" ht="12.75">
      <c r="A81" s="166">
        <v>30</v>
      </c>
      <c r="B81" s="167" t="s">
        <v>175</v>
      </c>
      <c r="C81" s="168" t="s">
        <v>176</v>
      </c>
      <c r="D81" s="169" t="s">
        <v>81</v>
      </c>
      <c r="E81" s="170">
        <v>62.272</v>
      </c>
      <c r="F81" s="170">
        <v>0</v>
      </c>
      <c r="G81" s="171">
        <f>E81*F81</f>
        <v>0</v>
      </c>
      <c r="H81" s="172">
        <v>8E-05</v>
      </c>
      <c r="I81" s="172">
        <f>E81*H81</f>
        <v>0.00498176</v>
      </c>
      <c r="O81" s="165">
        <v>2</v>
      </c>
      <c r="AA81" s="138">
        <v>12</v>
      </c>
      <c r="AB81" s="138">
        <v>7</v>
      </c>
      <c r="AC81" s="138">
        <v>30</v>
      </c>
      <c r="AZ81" s="138">
        <v>2</v>
      </c>
      <c r="BA81" s="138">
        <f>IF(AZ81=1,G81,0)</f>
        <v>0</v>
      </c>
      <c r="BB81" s="138">
        <f>IF(AZ81=2,G81,0)</f>
        <v>0</v>
      </c>
      <c r="BC81" s="138">
        <f>IF(AZ81=3,G81,0)</f>
        <v>0</v>
      </c>
      <c r="BD81" s="138">
        <f>IF(AZ81=4,G81,0)</f>
        <v>0</v>
      </c>
      <c r="BE81" s="138">
        <f>IF(AZ81=5,G81,0)</f>
        <v>0</v>
      </c>
    </row>
    <row r="82" spans="1:15" ht="12.75">
      <c r="A82" s="173"/>
      <c r="B82" s="174"/>
      <c r="C82" s="175" t="s">
        <v>177</v>
      </c>
      <c r="D82" s="176"/>
      <c r="E82" s="177">
        <v>0</v>
      </c>
      <c r="F82" s="178"/>
      <c r="G82" s="179"/>
      <c r="H82" s="180"/>
      <c r="I82" s="180"/>
      <c r="M82" s="181" t="s">
        <v>177</v>
      </c>
      <c r="O82" s="165"/>
    </row>
    <row r="83" spans="1:15" ht="12.75">
      <c r="A83" s="173"/>
      <c r="B83" s="174"/>
      <c r="C83" s="175" t="s">
        <v>178</v>
      </c>
      <c r="D83" s="176"/>
      <c r="E83" s="177">
        <v>62.272</v>
      </c>
      <c r="F83" s="178"/>
      <c r="G83" s="179"/>
      <c r="H83" s="180"/>
      <c r="I83" s="180"/>
      <c r="M83" s="181" t="s">
        <v>178</v>
      </c>
      <c r="O83" s="165"/>
    </row>
    <row r="84" spans="1:57" ht="12.75">
      <c r="A84" s="182"/>
      <c r="B84" s="183" t="s">
        <v>68</v>
      </c>
      <c r="C84" s="184" t="str">
        <f>CONCATENATE(B80," ",C80)</f>
        <v>783 Nátěry</v>
      </c>
      <c r="D84" s="182"/>
      <c r="E84" s="185"/>
      <c r="F84" s="185"/>
      <c r="G84" s="186">
        <f>SUM(G80:G83)</f>
        <v>0</v>
      </c>
      <c r="H84" s="187"/>
      <c r="I84" s="188">
        <f>SUM(I80:I83)</f>
        <v>0.00498176</v>
      </c>
      <c r="O84" s="165">
        <v>4</v>
      </c>
      <c r="BA84" s="189">
        <f>SUM(BA80:BA83)</f>
        <v>0</v>
      </c>
      <c r="BB84" s="189">
        <f>SUM(BB80:BB83)</f>
        <v>0</v>
      </c>
      <c r="BC84" s="189">
        <f>SUM(BC80:BC83)</f>
        <v>0</v>
      </c>
      <c r="BD84" s="189">
        <f>SUM(BD80:BD83)</f>
        <v>0</v>
      </c>
      <c r="BE84" s="189">
        <f>SUM(BE80:BE83)</f>
        <v>0</v>
      </c>
    </row>
    <row r="85" spans="1:15" ht="12.75">
      <c r="A85" s="158" t="s">
        <v>66</v>
      </c>
      <c r="B85" s="159" t="s">
        <v>179</v>
      </c>
      <c r="C85" s="160" t="s">
        <v>180</v>
      </c>
      <c r="D85" s="161"/>
      <c r="E85" s="162"/>
      <c r="F85" s="162"/>
      <c r="G85" s="163"/>
      <c r="H85" s="164"/>
      <c r="I85" s="164"/>
      <c r="O85" s="165">
        <v>1</v>
      </c>
    </row>
    <row r="86" spans="1:57" ht="12.75">
      <c r="A86" s="166">
        <v>31</v>
      </c>
      <c r="B86" s="167" t="s">
        <v>181</v>
      </c>
      <c r="C86" s="168" t="s">
        <v>182</v>
      </c>
      <c r="D86" s="169" t="s">
        <v>81</v>
      </c>
      <c r="E86" s="170">
        <v>112.075</v>
      </c>
      <c r="F86" s="170">
        <v>0</v>
      </c>
      <c r="G86" s="171">
        <f>E86*F86</f>
        <v>0</v>
      </c>
      <c r="H86" s="172">
        <v>0.00022</v>
      </c>
      <c r="I86" s="172">
        <f>E86*H86</f>
        <v>0.0246565</v>
      </c>
      <c r="O86" s="165">
        <v>2</v>
      </c>
      <c r="AA86" s="138">
        <v>12</v>
      </c>
      <c r="AB86" s="138">
        <v>7</v>
      </c>
      <c r="AC86" s="138">
        <v>31</v>
      </c>
      <c r="AZ86" s="138">
        <v>2</v>
      </c>
      <c r="BA86" s="138">
        <f>IF(AZ86=1,G86,0)</f>
        <v>0</v>
      </c>
      <c r="BB86" s="138">
        <f>IF(AZ86=2,G86,0)</f>
        <v>0</v>
      </c>
      <c r="BC86" s="138">
        <f>IF(AZ86=3,G86,0)</f>
        <v>0</v>
      </c>
      <c r="BD86" s="138">
        <f>IF(AZ86=4,G86,0)</f>
        <v>0</v>
      </c>
      <c r="BE86" s="138">
        <f>IF(AZ86=5,G86,0)</f>
        <v>0</v>
      </c>
    </row>
    <row r="87" spans="1:15" ht="12.75">
      <c r="A87" s="173"/>
      <c r="B87" s="174"/>
      <c r="C87" s="175" t="s">
        <v>183</v>
      </c>
      <c r="D87" s="176"/>
      <c r="E87" s="177">
        <v>0</v>
      </c>
      <c r="F87" s="178"/>
      <c r="G87" s="179"/>
      <c r="H87" s="180"/>
      <c r="I87" s="180"/>
      <c r="M87" s="181" t="s">
        <v>183</v>
      </c>
      <c r="O87" s="165"/>
    </row>
    <row r="88" spans="1:15" ht="12.75">
      <c r="A88" s="173"/>
      <c r="B88" s="174"/>
      <c r="C88" s="202">
        <v>112075</v>
      </c>
      <c r="D88" s="176"/>
      <c r="E88" s="177">
        <v>112.075</v>
      </c>
      <c r="F88" s="178"/>
      <c r="G88" s="179"/>
      <c r="H88" s="180"/>
      <c r="I88" s="180"/>
      <c r="M88" s="203">
        <v>112075</v>
      </c>
      <c r="O88" s="165"/>
    </row>
    <row r="89" spans="1:57" ht="12.75">
      <c r="A89" s="166">
        <v>32</v>
      </c>
      <c r="B89" s="167" t="s">
        <v>184</v>
      </c>
      <c r="C89" s="168" t="s">
        <v>185</v>
      </c>
      <c r="D89" s="169" t="s">
        <v>81</v>
      </c>
      <c r="E89" s="170">
        <v>113.492</v>
      </c>
      <c r="F89" s="170">
        <v>0</v>
      </c>
      <c r="G89" s="171">
        <f>E89*F89</f>
        <v>0</v>
      </c>
      <c r="H89" s="172">
        <v>0.00043</v>
      </c>
      <c r="I89" s="172">
        <f>E89*H89</f>
        <v>0.04880156</v>
      </c>
      <c r="O89" s="165">
        <v>2</v>
      </c>
      <c r="AA89" s="138">
        <v>12</v>
      </c>
      <c r="AB89" s="138">
        <v>7</v>
      </c>
      <c r="AC89" s="138">
        <v>32</v>
      </c>
      <c r="AZ89" s="138">
        <v>2</v>
      </c>
      <c r="BA89" s="138">
        <f>IF(AZ89=1,G89,0)</f>
        <v>0</v>
      </c>
      <c r="BB89" s="138">
        <f>IF(AZ89=2,G89,0)</f>
        <v>0</v>
      </c>
      <c r="BC89" s="138">
        <f>IF(AZ89=3,G89,0)</f>
        <v>0</v>
      </c>
      <c r="BD89" s="138">
        <f>IF(AZ89=4,G89,0)</f>
        <v>0</v>
      </c>
      <c r="BE89" s="138">
        <f>IF(AZ89=5,G89,0)</f>
        <v>0</v>
      </c>
    </row>
    <row r="90" spans="1:15" ht="12.75">
      <c r="A90" s="173"/>
      <c r="B90" s="174"/>
      <c r="C90" s="175" t="s">
        <v>186</v>
      </c>
      <c r="D90" s="176"/>
      <c r="E90" s="177">
        <v>0</v>
      </c>
      <c r="F90" s="178"/>
      <c r="G90" s="179"/>
      <c r="H90" s="180"/>
      <c r="I90" s="180"/>
      <c r="M90" s="181" t="s">
        <v>186</v>
      </c>
      <c r="O90" s="165"/>
    </row>
    <row r="91" spans="1:15" ht="12.75">
      <c r="A91" s="173"/>
      <c r="B91" s="174"/>
      <c r="C91" s="175" t="s">
        <v>187</v>
      </c>
      <c r="D91" s="176"/>
      <c r="E91" s="177">
        <v>24.092</v>
      </c>
      <c r="F91" s="178"/>
      <c r="G91" s="179"/>
      <c r="H91" s="180"/>
      <c r="I91" s="180"/>
      <c r="M91" s="181" t="s">
        <v>187</v>
      </c>
      <c r="O91" s="165"/>
    </row>
    <row r="92" spans="1:15" ht="12.75">
      <c r="A92" s="173"/>
      <c r="B92" s="174"/>
      <c r="C92" s="175" t="s">
        <v>188</v>
      </c>
      <c r="D92" s="176"/>
      <c r="E92" s="177">
        <v>0</v>
      </c>
      <c r="F92" s="178"/>
      <c r="G92" s="179"/>
      <c r="H92" s="180"/>
      <c r="I92" s="180"/>
      <c r="M92" s="181" t="s">
        <v>188</v>
      </c>
      <c r="O92" s="165"/>
    </row>
    <row r="93" spans="1:15" ht="12.75">
      <c r="A93" s="173"/>
      <c r="B93" s="174"/>
      <c r="C93" s="175" t="s">
        <v>189</v>
      </c>
      <c r="D93" s="176"/>
      <c r="E93" s="177">
        <v>89.4</v>
      </c>
      <c r="F93" s="178"/>
      <c r="G93" s="179"/>
      <c r="H93" s="180"/>
      <c r="I93" s="180"/>
      <c r="M93" s="181" t="s">
        <v>189</v>
      </c>
      <c r="O93" s="165"/>
    </row>
    <row r="94" spans="1:57" ht="12.75">
      <c r="A94" s="182"/>
      <c r="B94" s="183" t="s">
        <v>68</v>
      </c>
      <c r="C94" s="184" t="str">
        <f>CONCATENATE(B85," ",C85)</f>
        <v>784 Malby</v>
      </c>
      <c r="D94" s="182"/>
      <c r="E94" s="185"/>
      <c r="F94" s="185"/>
      <c r="G94" s="186">
        <f>SUM(G85:G93)</f>
        <v>0</v>
      </c>
      <c r="H94" s="187"/>
      <c r="I94" s="188">
        <f>SUM(I85:I93)</f>
        <v>0.07345806</v>
      </c>
      <c r="O94" s="165">
        <v>4</v>
      </c>
      <c r="BA94" s="189">
        <f>SUM(BA85:BA93)</f>
        <v>0</v>
      </c>
      <c r="BB94" s="189">
        <f>SUM(BB85:BB93)</f>
        <v>0</v>
      </c>
      <c r="BC94" s="189">
        <f>SUM(BC85:BC93)</f>
        <v>0</v>
      </c>
      <c r="BD94" s="189">
        <f>SUM(BD85:BD93)</f>
        <v>0</v>
      </c>
      <c r="BE94" s="189">
        <f>SUM(BE85:BE93)</f>
        <v>0</v>
      </c>
    </row>
    <row r="95" spans="1:15" ht="12.75">
      <c r="A95" s="158" t="s">
        <v>66</v>
      </c>
      <c r="B95" s="159" t="s">
        <v>190</v>
      </c>
      <c r="C95" s="160" t="s">
        <v>191</v>
      </c>
      <c r="D95" s="161"/>
      <c r="E95" s="162"/>
      <c r="F95" s="162"/>
      <c r="G95" s="163"/>
      <c r="H95" s="164"/>
      <c r="I95" s="164"/>
      <c r="O95" s="165">
        <v>1</v>
      </c>
    </row>
    <row r="96" spans="1:57" ht="12.75">
      <c r="A96" s="166">
        <v>33</v>
      </c>
      <c r="B96" s="167" t="s">
        <v>192</v>
      </c>
      <c r="C96" s="168" t="s">
        <v>193</v>
      </c>
      <c r="D96" s="169" t="s">
        <v>194</v>
      </c>
      <c r="E96" s="170">
        <v>278.1375</v>
      </c>
      <c r="F96" s="170">
        <v>0</v>
      </c>
      <c r="G96" s="171">
        <f>E96*F96</f>
        <v>0</v>
      </c>
      <c r="H96" s="172">
        <v>0.01335</v>
      </c>
      <c r="I96" s="172">
        <f>E96*H96</f>
        <v>3.713135625</v>
      </c>
      <c r="O96" s="165">
        <v>2</v>
      </c>
      <c r="AA96" s="138">
        <v>12</v>
      </c>
      <c r="AB96" s="138">
        <v>1</v>
      </c>
      <c r="AC96" s="138">
        <v>33</v>
      </c>
      <c r="AZ96" s="138">
        <v>1</v>
      </c>
      <c r="BA96" s="138">
        <f>IF(AZ96=1,G96,0)</f>
        <v>0</v>
      </c>
      <c r="BB96" s="138">
        <f>IF(AZ96=2,G96,0)</f>
        <v>0</v>
      </c>
      <c r="BC96" s="138">
        <f>IF(AZ96=3,G96,0)</f>
        <v>0</v>
      </c>
      <c r="BD96" s="138">
        <f>IF(AZ96=4,G96,0)</f>
        <v>0</v>
      </c>
      <c r="BE96" s="138">
        <f>IF(AZ96=5,G96,0)</f>
        <v>0</v>
      </c>
    </row>
    <row r="97" spans="1:15" ht="12.75">
      <c r="A97" s="173"/>
      <c r="B97" s="174"/>
      <c r="C97" s="175" t="s">
        <v>195</v>
      </c>
      <c r="D97" s="176"/>
      <c r="E97" s="177">
        <v>35.175</v>
      </c>
      <c r="F97" s="178"/>
      <c r="G97" s="179"/>
      <c r="H97" s="180"/>
      <c r="I97" s="180"/>
      <c r="M97" s="181" t="s">
        <v>195</v>
      </c>
      <c r="O97" s="165"/>
    </row>
    <row r="98" spans="1:15" ht="12.75">
      <c r="A98" s="173"/>
      <c r="B98" s="174"/>
      <c r="C98" s="175" t="s">
        <v>196</v>
      </c>
      <c r="D98" s="176"/>
      <c r="E98" s="177">
        <v>123.75</v>
      </c>
      <c r="F98" s="178"/>
      <c r="G98" s="179"/>
      <c r="H98" s="180"/>
      <c r="I98" s="180"/>
      <c r="M98" s="181" t="s">
        <v>196</v>
      </c>
      <c r="O98" s="165"/>
    </row>
    <row r="99" spans="1:15" ht="12.75">
      <c r="A99" s="173"/>
      <c r="B99" s="174"/>
      <c r="C99" s="175" t="s">
        <v>197</v>
      </c>
      <c r="D99" s="176"/>
      <c r="E99" s="177">
        <v>66.825</v>
      </c>
      <c r="F99" s="178"/>
      <c r="G99" s="179"/>
      <c r="H99" s="180"/>
      <c r="I99" s="180"/>
      <c r="M99" s="181" t="s">
        <v>197</v>
      </c>
      <c r="O99" s="165"/>
    </row>
    <row r="100" spans="1:15" ht="12.75">
      <c r="A100" s="173"/>
      <c r="B100" s="174"/>
      <c r="C100" s="175" t="s">
        <v>198</v>
      </c>
      <c r="D100" s="176"/>
      <c r="E100" s="177">
        <v>52.3875</v>
      </c>
      <c r="F100" s="178"/>
      <c r="G100" s="179"/>
      <c r="H100" s="180"/>
      <c r="I100" s="180"/>
      <c r="M100" s="181" t="s">
        <v>198</v>
      </c>
      <c r="O100" s="165"/>
    </row>
    <row r="101" spans="1:57" ht="12.75">
      <c r="A101" s="166">
        <v>34</v>
      </c>
      <c r="B101" s="167" t="s">
        <v>199</v>
      </c>
      <c r="C101" s="168" t="s">
        <v>200</v>
      </c>
      <c r="D101" s="169" t="s">
        <v>194</v>
      </c>
      <c r="E101" s="170">
        <v>278.1375</v>
      </c>
      <c r="F101" s="170">
        <v>0</v>
      </c>
      <c r="G101" s="171">
        <f>E101*F101</f>
        <v>0</v>
      </c>
      <c r="H101" s="172">
        <v>0</v>
      </c>
      <c r="I101" s="172">
        <f>E101*H101</f>
        <v>0</v>
      </c>
      <c r="O101" s="165">
        <v>2</v>
      </c>
      <c r="AA101" s="138">
        <v>12</v>
      </c>
      <c r="AB101" s="138">
        <v>1</v>
      </c>
      <c r="AC101" s="138">
        <v>34</v>
      </c>
      <c r="AZ101" s="138">
        <v>1</v>
      </c>
      <c r="BA101" s="138">
        <f>IF(AZ101=1,G101,0)</f>
        <v>0</v>
      </c>
      <c r="BB101" s="138">
        <f>IF(AZ101=2,G101,0)</f>
        <v>0</v>
      </c>
      <c r="BC101" s="138">
        <f>IF(AZ101=3,G101,0)</f>
        <v>0</v>
      </c>
      <c r="BD101" s="138">
        <f>IF(AZ101=4,G101,0)</f>
        <v>0</v>
      </c>
      <c r="BE101" s="138">
        <f>IF(AZ101=5,G101,0)</f>
        <v>0</v>
      </c>
    </row>
    <row r="102" spans="1:57" ht="12.75">
      <c r="A102" s="166">
        <v>35</v>
      </c>
      <c r="B102" s="167" t="s">
        <v>201</v>
      </c>
      <c r="C102" s="168" t="s">
        <v>202</v>
      </c>
      <c r="D102" s="169" t="s">
        <v>194</v>
      </c>
      <c r="E102" s="170">
        <v>278.1375</v>
      </c>
      <c r="F102" s="170">
        <v>0</v>
      </c>
      <c r="G102" s="171">
        <f>E102*F102</f>
        <v>0</v>
      </c>
      <c r="H102" s="172">
        <v>0</v>
      </c>
      <c r="I102" s="172">
        <f>E102*H102</f>
        <v>0</v>
      </c>
      <c r="O102" s="165">
        <v>2</v>
      </c>
      <c r="AA102" s="138">
        <v>12</v>
      </c>
      <c r="AB102" s="138">
        <v>1</v>
      </c>
      <c r="AC102" s="138">
        <v>35</v>
      </c>
      <c r="AZ102" s="138">
        <v>1</v>
      </c>
      <c r="BA102" s="138">
        <f>IF(AZ102=1,G102,0)</f>
        <v>0</v>
      </c>
      <c r="BB102" s="138">
        <f>IF(AZ102=2,G102,0)</f>
        <v>0</v>
      </c>
      <c r="BC102" s="138">
        <f>IF(AZ102=3,G102,0)</f>
        <v>0</v>
      </c>
      <c r="BD102" s="138">
        <f>IF(AZ102=4,G102,0)</f>
        <v>0</v>
      </c>
      <c r="BE102" s="138">
        <f>IF(AZ102=5,G102,0)</f>
        <v>0</v>
      </c>
    </row>
    <row r="103" spans="1:57" ht="12.75">
      <c r="A103" s="182"/>
      <c r="B103" s="183" t="s">
        <v>68</v>
      </c>
      <c r="C103" s="184" t="str">
        <f>CONCATENATE(B95," ",C95)</f>
        <v>94 Lešení a stavební výtahy</v>
      </c>
      <c r="D103" s="182"/>
      <c r="E103" s="185"/>
      <c r="F103" s="185"/>
      <c r="G103" s="186">
        <f>SUM(G95:G102)</f>
        <v>0</v>
      </c>
      <c r="H103" s="187"/>
      <c r="I103" s="188">
        <f>SUM(I95:I102)</f>
        <v>3.713135625</v>
      </c>
      <c r="O103" s="165">
        <v>4</v>
      </c>
      <c r="BA103" s="189">
        <f>SUM(BA95:BA102)</f>
        <v>0</v>
      </c>
      <c r="BB103" s="189">
        <f>SUM(BB95:BB102)</f>
        <v>0</v>
      </c>
      <c r="BC103" s="189">
        <f>SUM(BC95:BC102)</f>
        <v>0</v>
      </c>
      <c r="BD103" s="189">
        <f>SUM(BD95:BD102)</f>
        <v>0</v>
      </c>
      <c r="BE103" s="189">
        <f>SUM(BE95:BE102)</f>
        <v>0</v>
      </c>
    </row>
    <row r="104" spans="1:15" ht="12.75">
      <c r="A104" s="158" t="s">
        <v>66</v>
      </c>
      <c r="B104" s="159" t="s">
        <v>203</v>
      </c>
      <c r="C104" s="160" t="s">
        <v>204</v>
      </c>
      <c r="D104" s="161"/>
      <c r="E104" s="162"/>
      <c r="F104" s="162"/>
      <c r="G104" s="163"/>
      <c r="H104" s="164"/>
      <c r="I104" s="164"/>
      <c r="O104" s="165">
        <v>1</v>
      </c>
    </row>
    <row r="105" spans="1:57" ht="12.75">
      <c r="A105" s="166">
        <v>36</v>
      </c>
      <c r="B105" s="167" t="s">
        <v>205</v>
      </c>
      <c r="C105" s="168" t="s">
        <v>206</v>
      </c>
      <c r="D105" s="169" t="s">
        <v>92</v>
      </c>
      <c r="E105" s="170">
        <v>76</v>
      </c>
      <c r="F105" s="170">
        <v>0</v>
      </c>
      <c r="G105" s="171">
        <f>E105*F105</f>
        <v>0</v>
      </c>
      <c r="H105" s="172">
        <v>0.002</v>
      </c>
      <c r="I105" s="172">
        <f>E105*H105</f>
        <v>0.152</v>
      </c>
      <c r="O105" s="165">
        <v>2</v>
      </c>
      <c r="AA105" s="138">
        <v>12</v>
      </c>
      <c r="AB105" s="138">
        <v>1</v>
      </c>
      <c r="AC105" s="138">
        <v>36</v>
      </c>
      <c r="AZ105" s="138">
        <v>1</v>
      </c>
      <c r="BA105" s="138">
        <f>IF(AZ105=1,G105,0)</f>
        <v>0</v>
      </c>
      <c r="BB105" s="138">
        <f>IF(AZ105=2,G105,0)</f>
        <v>0</v>
      </c>
      <c r="BC105" s="138">
        <f>IF(AZ105=3,G105,0)</f>
        <v>0</v>
      </c>
      <c r="BD105" s="138">
        <f>IF(AZ105=4,G105,0)</f>
        <v>0</v>
      </c>
      <c r="BE105" s="138">
        <f>IF(AZ105=5,G105,0)</f>
        <v>0</v>
      </c>
    </row>
    <row r="106" spans="1:15" ht="12.75">
      <c r="A106" s="173"/>
      <c r="B106" s="174"/>
      <c r="C106" s="175" t="s">
        <v>207</v>
      </c>
      <c r="D106" s="176"/>
      <c r="E106" s="177">
        <v>76</v>
      </c>
      <c r="F106" s="178"/>
      <c r="G106" s="179"/>
      <c r="H106" s="180"/>
      <c r="I106" s="180"/>
      <c r="M106" s="181" t="s">
        <v>207</v>
      </c>
      <c r="O106" s="165"/>
    </row>
    <row r="107" spans="1:57" ht="12.75">
      <c r="A107" s="166">
        <v>37</v>
      </c>
      <c r="B107" s="167" t="s">
        <v>208</v>
      </c>
      <c r="C107" s="168" t="s">
        <v>209</v>
      </c>
      <c r="D107" s="169" t="s">
        <v>194</v>
      </c>
      <c r="E107" s="170">
        <v>7.5276</v>
      </c>
      <c r="F107" s="170">
        <v>0</v>
      </c>
      <c r="G107" s="171">
        <f>E107*F107</f>
        <v>0</v>
      </c>
      <c r="H107" s="172">
        <v>0</v>
      </c>
      <c r="I107" s="172">
        <f>E107*H107</f>
        <v>0</v>
      </c>
      <c r="O107" s="165">
        <v>2</v>
      </c>
      <c r="AA107" s="138">
        <v>12</v>
      </c>
      <c r="AB107" s="138">
        <v>1</v>
      </c>
      <c r="AC107" s="138">
        <v>37</v>
      </c>
      <c r="AZ107" s="138">
        <v>1</v>
      </c>
      <c r="BA107" s="138">
        <f>IF(AZ107=1,G107,0)</f>
        <v>0</v>
      </c>
      <c r="BB107" s="138">
        <f>IF(AZ107=2,G107,0)</f>
        <v>0</v>
      </c>
      <c r="BC107" s="138">
        <f>IF(AZ107=3,G107,0)</f>
        <v>0</v>
      </c>
      <c r="BD107" s="138">
        <f>IF(AZ107=4,G107,0)</f>
        <v>0</v>
      </c>
      <c r="BE107" s="138">
        <f>IF(AZ107=5,G107,0)</f>
        <v>0</v>
      </c>
    </row>
    <row r="108" spans="1:15" ht="12.75">
      <c r="A108" s="173"/>
      <c r="B108" s="174"/>
      <c r="C108" s="175" t="s">
        <v>210</v>
      </c>
      <c r="D108" s="176"/>
      <c r="E108" s="177">
        <v>7.5276</v>
      </c>
      <c r="F108" s="178"/>
      <c r="G108" s="179"/>
      <c r="H108" s="180"/>
      <c r="I108" s="180"/>
      <c r="M108" s="181" t="s">
        <v>210</v>
      </c>
      <c r="O108" s="165"/>
    </row>
    <row r="109" spans="1:57" ht="12.75">
      <c r="A109" s="166">
        <v>38</v>
      </c>
      <c r="B109" s="167" t="s">
        <v>211</v>
      </c>
      <c r="C109" s="168" t="s">
        <v>212</v>
      </c>
      <c r="D109" s="169" t="s">
        <v>194</v>
      </c>
      <c r="E109" s="170">
        <v>12.546</v>
      </c>
      <c r="F109" s="170">
        <v>0</v>
      </c>
      <c r="G109" s="171">
        <f>E109*F109</f>
        <v>0</v>
      </c>
      <c r="H109" s="172">
        <v>0</v>
      </c>
      <c r="I109" s="172">
        <f>E109*H109</f>
        <v>0</v>
      </c>
      <c r="O109" s="165">
        <v>2</v>
      </c>
      <c r="AA109" s="138">
        <v>12</v>
      </c>
      <c r="AB109" s="138">
        <v>1</v>
      </c>
      <c r="AC109" s="138">
        <v>38</v>
      </c>
      <c r="AZ109" s="138">
        <v>1</v>
      </c>
      <c r="BA109" s="138">
        <f>IF(AZ109=1,G109,0)</f>
        <v>0</v>
      </c>
      <c r="BB109" s="138">
        <f>IF(AZ109=2,G109,0)</f>
        <v>0</v>
      </c>
      <c r="BC109" s="138">
        <f>IF(AZ109=3,G109,0)</f>
        <v>0</v>
      </c>
      <c r="BD109" s="138">
        <f>IF(AZ109=4,G109,0)</f>
        <v>0</v>
      </c>
      <c r="BE109" s="138">
        <f>IF(AZ109=5,G109,0)</f>
        <v>0</v>
      </c>
    </row>
    <row r="110" spans="1:15" ht="12.75">
      <c r="A110" s="173"/>
      <c r="B110" s="174"/>
      <c r="C110" s="175" t="s">
        <v>213</v>
      </c>
      <c r="D110" s="176"/>
      <c r="E110" s="177">
        <v>12.546</v>
      </c>
      <c r="F110" s="178"/>
      <c r="G110" s="179"/>
      <c r="H110" s="180"/>
      <c r="I110" s="180"/>
      <c r="M110" s="181" t="s">
        <v>213</v>
      </c>
      <c r="O110" s="165"/>
    </row>
    <row r="111" spans="1:57" ht="12.75">
      <c r="A111" s="166">
        <v>39</v>
      </c>
      <c r="B111" s="167" t="s">
        <v>214</v>
      </c>
      <c r="C111" s="168" t="s">
        <v>215</v>
      </c>
      <c r="D111" s="169" t="s">
        <v>194</v>
      </c>
      <c r="E111" s="170">
        <v>25.092</v>
      </c>
      <c r="F111" s="170">
        <v>0</v>
      </c>
      <c r="G111" s="171">
        <f>E111*F111</f>
        <v>0</v>
      </c>
      <c r="H111" s="172">
        <v>0</v>
      </c>
      <c r="I111" s="172">
        <f>E111*H111</f>
        <v>0</v>
      </c>
      <c r="O111" s="165">
        <v>2</v>
      </c>
      <c r="AA111" s="138">
        <v>12</v>
      </c>
      <c r="AB111" s="138">
        <v>1</v>
      </c>
      <c r="AC111" s="138">
        <v>39</v>
      </c>
      <c r="AZ111" s="138">
        <v>1</v>
      </c>
      <c r="BA111" s="138">
        <f>IF(AZ111=1,G111,0)</f>
        <v>0</v>
      </c>
      <c r="BB111" s="138">
        <f>IF(AZ111=2,G111,0)</f>
        <v>0</v>
      </c>
      <c r="BC111" s="138">
        <f>IF(AZ111=3,G111,0)</f>
        <v>0</v>
      </c>
      <c r="BD111" s="138">
        <f>IF(AZ111=4,G111,0)</f>
        <v>0</v>
      </c>
      <c r="BE111" s="138">
        <f>IF(AZ111=5,G111,0)</f>
        <v>0</v>
      </c>
    </row>
    <row r="112" spans="1:15" ht="12.75">
      <c r="A112" s="173"/>
      <c r="B112" s="174"/>
      <c r="C112" s="175" t="s">
        <v>216</v>
      </c>
      <c r="D112" s="176"/>
      <c r="E112" s="177">
        <v>25.092</v>
      </c>
      <c r="F112" s="178"/>
      <c r="G112" s="179"/>
      <c r="H112" s="180"/>
      <c r="I112" s="180"/>
      <c r="M112" s="181" t="s">
        <v>216</v>
      </c>
      <c r="O112" s="165"/>
    </row>
    <row r="113" spans="1:57" ht="12.75">
      <c r="A113" s="182"/>
      <c r="B113" s="183" t="s">
        <v>68</v>
      </c>
      <c r="C113" s="184" t="str">
        <f>CONCATENATE(B104," ",C104)</f>
        <v>96 Bourání konstrukcí</v>
      </c>
      <c r="D113" s="182"/>
      <c r="E113" s="185"/>
      <c r="F113" s="185"/>
      <c r="G113" s="186">
        <f>SUM(G104:G112)</f>
        <v>0</v>
      </c>
      <c r="H113" s="187"/>
      <c r="I113" s="188">
        <f>SUM(I104:I112)</f>
        <v>0.152</v>
      </c>
      <c r="O113" s="165">
        <v>4</v>
      </c>
      <c r="BA113" s="189">
        <f>SUM(BA104:BA112)</f>
        <v>0</v>
      </c>
      <c r="BB113" s="189">
        <f>SUM(BB104:BB112)</f>
        <v>0</v>
      </c>
      <c r="BC113" s="189">
        <f>SUM(BC104:BC112)</f>
        <v>0</v>
      </c>
      <c r="BD113" s="189">
        <f>SUM(BD104:BD112)</f>
        <v>0</v>
      </c>
      <c r="BE113" s="189">
        <f>SUM(BE104:BE112)</f>
        <v>0</v>
      </c>
    </row>
    <row r="114" spans="1:15" ht="12.75">
      <c r="A114" s="158" t="s">
        <v>66</v>
      </c>
      <c r="B114" s="159" t="s">
        <v>217</v>
      </c>
      <c r="C114" s="160" t="s">
        <v>218</v>
      </c>
      <c r="D114" s="161"/>
      <c r="E114" s="162"/>
      <c r="F114" s="162"/>
      <c r="G114" s="163"/>
      <c r="H114" s="164"/>
      <c r="I114" s="164"/>
      <c r="O114" s="165">
        <v>1</v>
      </c>
    </row>
    <row r="115" spans="1:57" ht="12.75">
      <c r="A115" s="166">
        <v>40</v>
      </c>
      <c r="B115" s="167" t="s">
        <v>219</v>
      </c>
      <c r="C115" s="168" t="s">
        <v>220</v>
      </c>
      <c r="D115" s="169" t="s">
        <v>92</v>
      </c>
      <c r="E115" s="170">
        <v>56</v>
      </c>
      <c r="F115" s="170">
        <v>0</v>
      </c>
      <c r="G115" s="171">
        <f>E115*F115</f>
        <v>0</v>
      </c>
      <c r="H115" s="172">
        <v>0</v>
      </c>
      <c r="I115" s="172">
        <f>E115*H115</f>
        <v>0</v>
      </c>
      <c r="O115" s="165">
        <v>2</v>
      </c>
      <c r="AA115" s="138">
        <v>12</v>
      </c>
      <c r="AB115" s="138">
        <v>1</v>
      </c>
      <c r="AC115" s="138">
        <v>40</v>
      </c>
      <c r="AZ115" s="138">
        <v>1</v>
      </c>
      <c r="BA115" s="138">
        <f>IF(AZ115=1,G115,0)</f>
        <v>0</v>
      </c>
      <c r="BB115" s="138">
        <f>IF(AZ115=2,G115,0)</f>
        <v>0</v>
      </c>
      <c r="BC115" s="138">
        <f>IF(AZ115=3,G115,0)</f>
        <v>0</v>
      </c>
      <c r="BD115" s="138">
        <f>IF(AZ115=4,G115,0)</f>
        <v>0</v>
      </c>
      <c r="BE115" s="138">
        <f>IF(AZ115=5,G115,0)</f>
        <v>0</v>
      </c>
    </row>
    <row r="116" spans="1:57" ht="12.75">
      <c r="A116" s="166">
        <v>41</v>
      </c>
      <c r="B116" s="167" t="s">
        <v>221</v>
      </c>
      <c r="C116" s="168" t="s">
        <v>222</v>
      </c>
      <c r="D116" s="169" t="s">
        <v>75</v>
      </c>
      <c r="E116" s="170">
        <v>38.12</v>
      </c>
      <c r="F116" s="170">
        <v>0</v>
      </c>
      <c r="G116" s="171">
        <f>E116*F116</f>
        <v>0</v>
      </c>
      <c r="H116" s="172">
        <v>0</v>
      </c>
      <c r="I116" s="172">
        <f>E116*H116</f>
        <v>0</v>
      </c>
      <c r="O116" s="165">
        <v>2</v>
      </c>
      <c r="AA116" s="138">
        <v>12</v>
      </c>
      <c r="AB116" s="138">
        <v>1</v>
      </c>
      <c r="AC116" s="138">
        <v>41</v>
      </c>
      <c r="AZ116" s="138">
        <v>1</v>
      </c>
      <c r="BA116" s="138">
        <f>IF(AZ116=1,G116,0)</f>
        <v>0</v>
      </c>
      <c r="BB116" s="138">
        <f>IF(AZ116=2,G116,0)</f>
        <v>0</v>
      </c>
      <c r="BC116" s="138">
        <f>IF(AZ116=3,G116,0)</f>
        <v>0</v>
      </c>
      <c r="BD116" s="138">
        <f>IF(AZ116=4,G116,0)</f>
        <v>0</v>
      </c>
      <c r="BE116" s="138">
        <f>IF(AZ116=5,G116,0)</f>
        <v>0</v>
      </c>
    </row>
    <row r="117" spans="1:15" ht="12.75">
      <c r="A117" s="173"/>
      <c r="B117" s="174"/>
      <c r="C117" s="175" t="s">
        <v>223</v>
      </c>
      <c r="D117" s="176"/>
      <c r="E117" s="177">
        <v>38.12</v>
      </c>
      <c r="F117" s="178"/>
      <c r="G117" s="179"/>
      <c r="H117" s="180"/>
      <c r="I117" s="180"/>
      <c r="M117" s="181" t="s">
        <v>223</v>
      </c>
      <c r="O117" s="165"/>
    </row>
    <row r="118" spans="1:57" ht="12.75">
      <c r="A118" s="166">
        <v>42</v>
      </c>
      <c r="B118" s="167" t="s">
        <v>224</v>
      </c>
      <c r="C118" s="168" t="s">
        <v>225</v>
      </c>
      <c r="D118" s="169" t="s">
        <v>75</v>
      </c>
      <c r="E118" s="170">
        <v>73.741</v>
      </c>
      <c r="F118" s="170">
        <v>0</v>
      </c>
      <c r="G118" s="171">
        <f>E118*F118</f>
        <v>0</v>
      </c>
      <c r="H118" s="172">
        <v>0</v>
      </c>
      <c r="I118" s="172">
        <f>E118*H118</f>
        <v>0</v>
      </c>
      <c r="O118" s="165">
        <v>2</v>
      </c>
      <c r="AA118" s="138">
        <v>12</v>
      </c>
      <c r="AB118" s="138">
        <v>1</v>
      </c>
      <c r="AC118" s="138">
        <v>42</v>
      </c>
      <c r="AZ118" s="138">
        <v>1</v>
      </c>
      <c r="BA118" s="138">
        <f>IF(AZ118=1,G118,0)</f>
        <v>0</v>
      </c>
      <c r="BB118" s="138">
        <f>IF(AZ118=2,G118,0)</f>
        <v>0</v>
      </c>
      <c r="BC118" s="138">
        <f>IF(AZ118=3,G118,0)</f>
        <v>0</v>
      </c>
      <c r="BD118" s="138">
        <f>IF(AZ118=4,G118,0)</f>
        <v>0</v>
      </c>
      <c r="BE118" s="138">
        <f>IF(AZ118=5,G118,0)</f>
        <v>0</v>
      </c>
    </row>
    <row r="119" spans="1:15" ht="12.75">
      <c r="A119" s="173"/>
      <c r="B119" s="174"/>
      <c r="C119" s="175" t="s">
        <v>226</v>
      </c>
      <c r="D119" s="176"/>
      <c r="E119" s="177">
        <v>73.741</v>
      </c>
      <c r="F119" s="178"/>
      <c r="G119" s="179"/>
      <c r="H119" s="180"/>
      <c r="I119" s="180"/>
      <c r="M119" s="181" t="s">
        <v>226</v>
      </c>
      <c r="O119" s="165"/>
    </row>
    <row r="120" spans="1:57" ht="12.75">
      <c r="A120" s="166">
        <v>43</v>
      </c>
      <c r="B120" s="167" t="s">
        <v>227</v>
      </c>
      <c r="C120" s="168" t="s">
        <v>228</v>
      </c>
      <c r="D120" s="169" t="s">
        <v>75</v>
      </c>
      <c r="E120" s="170">
        <v>347.8</v>
      </c>
      <c r="F120" s="170">
        <v>0</v>
      </c>
      <c r="G120" s="171">
        <f>E120*F120</f>
        <v>0</v>
      </c>
      <c r="H120" s="172">
        <v>0</v>
      </c>
      <c r="I120" s="172">
        <f>E120*H120</f>
        <v>0</v>
      </c>
      <c r="O120" s="165">
        <v>2</v>
      </c>
      <c r="AA120" s="138">
        <v>12</v>
      </c>
      <c r="AB120" s="138">
        <v>1</v>
      </c>
      <c r="AC120" s="138">
        <v>43</v>
      </c>
      <c r="AZ120" s="138">
        <v>1</v>
      </c>
      <c r="BA120" s="138">
        <f>IF(AZ120=1,G120,0)</f>
        <v>0</v>
      </c>
      <c r="BB120" s="138">
        <f>IF(AZ120=2,G120,0)</f>
        <v>0</v>
      </c>
      <c r="BC120" s="138">
        <f>IF(AZ120=3,G120,0)</f>
        <v>0</v>
      </c>
      <c r="BD120" s="138">
        <f>IF(AZ120=4,G120,0)</f>
        <v>0</v>
      </c>
      <c r="BE120" s="138">
        <f>IF(AZ120=5,G120,0)</f>
        <v>0</v>
      </c>
    </row>
    <row r="121" spans="1:15" ht="12.75">
      <c r="A121" s="173"/>
      <c r="B121" s="174"/>
      <c r="C121" s="175" t="s">
        <v>229</v>
      </c>
      <c r="D121" s="176"/>
      <c r="E121" s="177">
        <v>347.8</v>
      </c>
      <c r="F121" s="178"/>
      <c r="G121" s="179"/>
      <c r="H121" s="180"/>
      <c r="I121" s="180"/>
      <c r="M121" s="181" t="s">
        <v>229</v>
      </c>
      <c r="O121" s="165"/>
    </row>
    <row r="122" spans="1:57" ht="12.75">
      <c r="A122" s="166">
        <v>44</v>
      </c>
      <c r="B122" s="167" t="s">
        <v>230</v>
      </c>
      <c r="C122" s="168" t="s">
        <v>231</v>
      </c>
      <c r="D122" s="169" t="s">
        <v>75</v>
      </c>
      <c r="E122" s="170">
        <v>86.947</v>
      </c>
      <c r="F122" s="170">
        <v>0</v>
      </c>
      <c r="G122" s="171">
        <f>E122*F122</f>
        <v>0</v>
      </c>
      <c r="H122" s="172">
        <v>0</v>
      </c>
      <c r="I122" s="172">
        <f>E122*H122</f>
        <v>0</v>
      </c>
      <c r="O122" s="165">
        <v>2</v>
      </c>
      <c r="AA122" s="138">
        <v>12</v>
      </c>
      <c r="AB122" s="138">
        <v>1</v>
      </c>
      <c r="AC122" s="138">
        <v>44</v>
      </c>
      <c r="AZ122" s="138">
        <v>1</v>
      </c>
      <c r="BA122" s="138">
        <f>IF(AZ122=1,G122,0)</f>
        <v>0</v>
      </c>
      <c r="BB122" s="138">
        <f>IF(AZ122=2,G122,0)</f>
        <v>0</v>
      </c>
      <c r="BC122" s="138">
        <f>IF(AZ122=3,G122,0)</f>
        <v>0</v>
      </c>
      <c r="BD122" s="138">
        <f>IF(AZ122=4,G122,0)</f>
        <v>0</v>
      </c>
      <c r="BE122" s="138">
        <f>IF(AZ122=5,G122,0)</f>
        <v>0</v>
      </c>
    </row>
    <row r="123" spans="1:15" ht="12.75">
      <c r="A123" s="173"/>
      <c r="B123" s="174"/>
      <c r="C123" s="175" t="s">
        <v>232</v>
      </c>
      <c r="D123" s="176"/>
      <c r="E123" s="177">
        <v>86.947</v>
      </c>
      <c r="F123" s="178"/>
      <c r="G123" s="179"/>
      <c r="H123" s="180"/>
      <c r="I123" s="180"/>
      <c r="M123" s="181" t="s">
        <v>232</v>
      </c>
      <c r="O123" s="165"/>
    </row>
    <row r="124" spans="1:57" ht="12.75">
      <c r="A124" s="166">
        <v>45</v>
      </c>
      <c r="B124" s="167" t="s">
        <v>233</v>
      </c>
      <c r="C124" s="168" t="s">
        <v>234</v>
      </c>
      <c r="D124" s="169" t="s">
        <v>75</v>
      </c>
      <c r="E124" s="170">
        <v>73.741</v>
      </c>
      <c r="F124" s="170">
        <v>0</v>
      </c>
      <c r="G124" s="171">
        <f>E124*F124</f>
        <v>0</v>
      </c>
      <c r="H124" s="172">
        <v>0</v>
      </c>
      <c r="I124" s="172">
        <f>E124*H124</f>
        <v>0</v>
      </c>
      <c r="O124" s="165">
        <v>2</v>
      </c>
      <c r="AA124" s="138">
        <v>12</v>
      </c>
      <c r="AB124" s="138">
        <v>1</v>
      </c>
      <c r="AC124" s="138">
        <v>45</v>
      </c>
      <c r="AZ124" s="138">
        <v>1</v>
      </c>
      <c r="BA124" s="138">
        <f>IF(AZ124=1,G124,0)</f>
        <v>0</v>
      </c>
      <c r="BB124" s="138">
        <f>IF(AZ124=2,G124,0)</f>
        <v>0</v>
      </c>
      <c r="BC124" s="138">
        <f>IF(AZ124=3,G124,0)</f>
        <v>0</v>
      </c>
      <c r="BD124" s="138">
        <f>IF(AZ124=4,G124,0)</f>
        <v>0</v>
      </c>
      <c r="BE124" s="138">
        <f>IF(AZ124=5,G124,0)</f>
        <v>0</v>
      </c>
    </row>
    <row r="125" spans="1:57" ht="12.75">
      <c r="A125" s="182"/>
      <c r="B125" s="183" t="s">
        <v>68</v>
      </c>
      <c r="C125" s="184" t="str">
        <f>CONCATENATE(B114," ",C114)</f>
        <v>97 Prorážení otvorů</v>
      </c>
      <c r="D125" s="182"/>
      <c r="E125" s="185"/>
      <c r="F125" s="185"/>
      <c r="G125" s="186">
        <f>SUM(G114:G124)</f>
        <v>0</v>
      </c>
      <c r="H125" s="187"/>
      <c r="I125" s="188">
        <f>SUM(I114:I124)</f>
        <v>0</v>
      </c>
      <c r="O125" s="165">
        <v>4</v>
      </c>
      <c r="BA125" s="189">
        <f>SUM(BA114:BA124)</f>
        <v>0</v>
      </c>
      <c r="BB125" s="189">
        <f>SUM(BB114:BB124)</f>
        <v>0</v>
      </c>
      <c r="BC125" s="189">
        <f>SUM(BC114:BC124)</f>
        <v>0</v>
      </c>
      <c r="BD125" s="189">
        <f>SUM(BD114:BD124)</f>
        <v>0</v>
      </c>
      <c r="BE125" s="189">
        <f>SUM(BE114:BE124)</f>
        <v>0</v>
      </c>
    </row>
    <row r="126" spans="1:15" ht="12.75">
      <c r="A126" s="158" t="s">
        <v>66</v>
      </c>
      <c r="B126" s="159" t="s">
        <v>235</v>
      </c>
      <c r="C126" s="160" t="s">
        <v>236</v>
      </c>
      <c r="D126" s="161"/>
      <c r="E126" s="162"/>
      <c r="F126" s="162"/>
      <c r="G126" s="163"/>
      <c r="H126" s="164"/>
      <c r="I126" s="164"/>
      <c r="O126" s="165">
        <v>1</v>
      </c>
    </row>
    <row r="127" spans="1:57" ht="12.75">
      <c r="A127" s="166">
        <v>46</v>
      </c>
      <c r="B127" s="167" t="s">
        <v>237</v>
      </c>
      <c r="C127" s="168" t="s">
        <v>238</v>
      </c>
      <c r="D127" s="169" t="s">
        <v>75</v>
      </c>
      <c r="E127" s="170">
        <v>3.713</v>
      </c>
      <c r="F127" s="170">
        <v>0</v>
      </c>
      <c r="G127" s="171">
        <f>E127*F127</f>
        <v>0</v>
      </c>
      <c r="H127" s="172">
        <v>0</v>
      </c>
      <c r="I127" s="172">
        <f>E127*H127</f>
        <v>0</v>
      </c>
      <c r="O127" s="165">
        <v>2</v>
      </c>
      <c r="AA127" s="138">
        <v>12</v>
      </c>
      <c r="AB127" s="138">
        <v>1</v>
      </c>
      <c r="AC127" s="138">
        <v>46</v>
      </c>
      <c r="AZ127" s="138">
        <v>1</v>
      </c>
      <c r="BA127" s="138">
        <f>IF(AZ127=1,G127,0)</f>
        <v>0</v>
      </c>
      <c r="BB127" s="138">
        <f>IF(AZ127=2,G127,0)</f>
        <v>0</v>
      </c>
      <c r="BC127" s="138">
        <f>IF(AZ127=3,G127,0)</f>
        <v>0</v>
      </c>
      <c r="BD127" s="138">
        <f>IF(AZ127=4,G127,0)</f>
        <v>0</v>
      </c>
      <c r="BE127" s="138">
        <f>IF(AZ127=5,G127,0)</f>
        <v>0</v>
      </c>
    </row>
    <row r="128" spans="1:57" ht="12.75">
      <c r="A128" s="166">
        <v>47</v>
      </c>
      <c r="B128" s="167" t="s">
        <v>239</v>
      </c>
      <c r="C128" s="168" t="s">
        <v>240</v>
      </c>
      <c r="D128" s="169" t="s">
        <v>75</v>
      </c>
      <c r="E128" s="170">
        <v>12.681</v>
      </c>
      <c r="F128" s="170">
        <v>0</v>
      </c>
      <c r="G128" s="171">
        <f>E128*F128</f>
        <v>0</v>
      </c>
      <c r="H128" s="172">
        <v>0</v>
      </c>
      <c r="I128" s="172">
        <f>E128*H128</f>
        <v>0</v>
      </c>
      <c r="O128" s="165">
        <v>2</v>
      </c>
      <c r="AA128" s="138">
        <v>12</v>
      </c>
      <c r="AB128" s="138">
        <v>1</v>
      </c>
      <c r="AC128" s="138">
        <v>47</v>
      </c>
      <c r="AZ128" s="138">
        <v>1</v>
      </c>
      <c r="BA128" s="138">
        <f>IF(AZ128=1,G128,0)</f>
        <v>0</v>
      </c>
      <c r="BB128" s="138">
        <f>IF(AZ128=2,G128,0)</f>
        <v>0</v>
      </c>
      <c r="BC128" s="138">
        <f>IF(AZ128=3,G128,0)</f>
        <v>0</v>
      </c>
      <c r="BD128" s="138">
        <f>IF(AZ128=4,G128,0)</f>
        <v>0</v>
      </c>
      <c r="BE128" s="138">
        <f>IF(AZ128=5,G128,0)</f>
        <v>0</v>
      </c>
    </row>
    <row r="129" spans="1:15" ht="12.75">
      <c r="A129" s="173"/>
      <c r="B129" s="174"/>
      <c r="C129" s="175" t="s">
        <v>241</v>
      </c>
      <c r="D129" s="176"/>
      <c r="E129" s="177">
        <v>12.681</v>
      </c>
      <c r="F129" s="178"/>
      <c r="G129" s="179"/>
      <c r="H129" s="180"/>
      <c r="I129" s="180"/>
      <c r="M129" s="181" t="s">
        <v>241</v>
      </c>
      <c r="O129" s="165"/>
    </row>
    <row r="130" spans="1:57" ht="12.75">
      <c r="A130" s="182"/>
      <c r="B130" s="183" t="s">
        <v>68</v>
      </c>
      <c r="C130" s="184" t="str">
        <f>CONCATENATE(B126," ",C126)</f>
        <v>99 Staveništní přesun hmot</v>
      </c>
      <c r="D130" s="182"/>
      <c r="E130" s="185"/>
      <c r="F130" s="185"/>
      <c r="G130" s="186">
        <f>SUM(G126:G129)</f>
        <v>0</v>
      </c>
      <c r="H130" s="187"/>
      <c r="I130" s="188">
        <f>SUM(I126:I129)</f>
        <v>0</v>
      </c>
      <c r="O130" s="165">
        <v>4</v>
      </c>
      <c r="BA130" s="189">
        <f>SUM(BA126:BA129)</f>
        <v>0</v>
      </c>
      <c r="BB130" s="189">
        <f>SUM(BB126:BB129)</f>
        <v>0</v>
      </c>
      <c r="BC130" s="189">
        <f>SUM(BC126:BC129)</f>
        <v>0</v>
      </c>
      <c r="BD130" s="189">
        <f>SUM(BD126:BD129)</f>
        <v>0</v>
      </c>
      <c r="BE130" s="189">
        <f>SUM(BE126:BE129)</f>
        <v>0</v>
      </c>
    </row>
    <row r="131" spans="1:15" ht="12.75">
      <c r="A131" s="158" t="s">
        <v>66</v>
      </c>
      <c r="B131" s="159" t="s">
        <v>242</v>
      </c>
      <c r="C131" s="160" t="s">
        <v>243</v>
      </c>
      <c r="D131" s="161"/>
      <c r="E131" s="162"/>
      <c r="F131" s="162"/>
      <c r="G131" s="163"/>
      <c r="H131" s="164"/>
      <c r="I131" s="164"/>
      <c r="O131" s="165">
        <v>1</v>
      </c>
    </row>
    <row r="132" spans="1:57" ht="12.75">
      <c r="A132" s="166">
        <v>48</v>
      </c>
      <c r="B132" s="167" t="s">
        <v>244</v>
      </c>
      <c r="C132" s="168" t="s">
        <v>245</v>
      </c>
      <c r="D132" s="169" t="s">
        <v>92</v>
      </c>
      <c r="E132" s="170">
        <v>8</v>
      </c>
      <c r="F132" s="170">
        <v>0</v>
      </c>
      <c r="G132" s="171">
        <f>E132*F132</f>
        <v>0</v>
      </c>
      <c r="H132" s="172">
        <v>0</v>
      </c>
      <c r="I132" s="172">
        <f>E132*H132</f>
        <v>0</v>
      </c>
      <c r="O132" s="165">
        <v>2</v>
      </c>
      <c r="AA132" s="138">
        <v>12</v>
      </c>
      <c r="AB132" s="138">
        <v>9</v>
      </c>
      <c r="AC132" s="138">
        <v>48</v>
      </c>
      <c r="AZ132" s="138">
        <v>4</v>
      </c>
      <c r="BA132" s="138">
        <f>IF(AZ132=1,G132,0)</f>
        <v>0</v>
      </c>
      <c r="BB132" s="138">
        <f>IF(AZ132=2,G132,0)</f>
        <v>0</v>
      </c>
      <c r="BC132" s="138">
        <f>IF(AZ132=3,G132,0)</f>
        <v>0</v>
      </c>
      <c r="BD132" s="138">
        <f>IF(AZ132=4,G132,0)</f>
        <v>0</v>
      </c>
      <c r="BE132" s="138">
        <f>IF(AZ132=5,G132,0)</f>
        <v>0</v>
      </c>
    </row>
    <row r="133" spans="1:57" ht="12.75">
      <c r="A133" s="166">
        <v>49</v>
      </c>
      <c r="B133" s="167" t="s">
        <v>246</v>
      </c>
      <c r="C133" s="168" t="s">
        <v>247</v>
      </c>
      <c r="D133" s="169" t="s">
        <v>101</v>
      </c>
      <c r="E133" s="170">
        <v>48</v>
      </c>
      <c r="F133" s="170">
        <v>0</v>
      </c>
      <c r="G133" s="171">
        <f>E133*F133</f>
        <v>0</v>
      </c>
      <c r="H133" s="172">
        <v>0</v>
      </c>
      <c r="I133" s="172">
        <f>E133*H133</f>
        <v>0</v>
      </c>
      <c r="O133" s="165">
        <v>2</v>
      </c>
      <c r="AA133" s="138">
        <v>12</v>
      </c>
      <c r="AB133" s="138">
        <v>9</v>
      </c>
      <c r="AC133" s="138">
        <v>49</v>
      </c>
      <c r="AZ133" s="138">
        <v>4</v>
      </c>
      <c r="BA133" s="138">
        <f>IF(AZ133=1,G133,0)</f>
        <v>0</v>
      </c>
      <c r="BB133" s="138">
        <f>IF(AZ133=2,G133,0)</f>
        <v>0</v>
      </c>
      <c r="BC133" s="138">
        <f>IF(AZ133=3,G133,0)</f>
        <v>0</v>
      </c>
      <c r="BD133" s="138">
        <f>IF(AZ133=4,G133,0)</f>
        <v>0</v>
      </c>
      <c r="BE133" s="138">
        <f>IF(AZ133=5,G133,0)</f>
        <v>0</v>
      </c>
    </row>
    <row r="134" spans="1:15" ht="12.75">
      <c r="A134" s="173"/>
      <c r="B134" s="174"/>
      <c r="C134" s="175" t="s">
        <v>248</v>
      </c>
      <c r="D134" s="176"/>
      <c r="E134" s="177">
        <v>24.5</v>
      </c>
      <c r="F134" s="178"/>
      <c r="G134" s="179"/>
      <c r="H134" s="180"/>
      <c r="I134" s="180"/>
      <c r="M134" s="181" t="s">
        <v>248</v>
      </c>
      <c r="O134" s="165"/>
    </row>
    <row r="135" spans="1:15" ht="12.75">
      <c r="A135" s="173"/>
      <c r="B135" s="174"/>
      <c r="C135" s="175" t="s">
        <v>249</v>
      </c>
      <c r="D135" s="176"/>
      <c r="E135" s="177">
        <v>5.5</v>
      </c>
      <c r="F135" s="178"/>
      <c r="G135" s="179"/>
      <c r="H135" s="180"/>
      <c r="I135" s="180"/>
      <c r="M135" s="181" t="s">
        <v>249</v>
      </c>
      <c r="O135" s="165"/>
    </row>
    <row r="136" spans="1:15" ht="12.75">
      <c r="A136" s="173"/>
      <c r="B136" s="174"/>
      <c r="C136" s="175" t="s">
        <v>250</v>
      </c>
      <c r="D136" s="176"/>
      <c r="E136" s="177">
        <v>18</v>
      </c>
      <c r="F136" s="178"/>
      <c r="G136" s="179"/>
      <c r="H136" s="180"/>
      <c r="I136" s="180"/>
      <c r="M136" s="181" t="s">
        <v>250</v>
      </c>
      <c r="O136" s="165"/>
    </row>
    <row r="137" spans="1:57" ht="25.5">
      <c r="A137" s="166">
        <v>50</v>
      </c>
      <c r="B137" s="167" t="s">
        <v>251</v>
      </c>
      <c r="C137" s="168" t="s">
        <v>252</v>
      </c>
      <c r="D137" s="169" t="s">
        <v>92</v>
      </c>
      <c r="E137" s="170">
        <v>9</v>
      </c>
      <c r="F137" s="170">
        <v>0</v>
      </c>
      <c r="G137" s="171">
        <f>E137*F137</f>
        <v>0</v>
      </c>
      <c r="H137" s="172">
        <v>0</v>
      </c>
      <c r="I137" s="172">
        <f>E137*H137</f>
        <v>0</v>
      </c>
      <c r="O137" s="165">
        <v>2</v>
      </c>
      <c r="AA137" s="138">
        <v>12</v>
      </c>
      <c r="AB137" s="138">
        <v>9</v>
      </c>
      <c r="AC137" s="138">
        <v>50</v>
      </c>
      <c r="AZ137" s="138">
        <v>4</v>
      </c>
      <c r="BA137" s="138">
        <f>IF(AZ137=1,G137,0)</f>
        <v>0</v>
      </c>
      <c r="BB137" s="138">
        <f>IF(AZ137=2,G137,0)</f>
        <v>0</v>
      </c>
      <c r="BC137" s="138">
        <f>IF(AZ137=3,G137,0)</f>
        <v>0</v>
      </c>
      <c r="BD137" s="138">
        <f>IF(AZ137=4,G137,0)</f>
        <v>0</v>
      </c>
      <c r="BE137" s="138">
        <f>IF(AZ137=5,G137,0)</f>
        <v>0</v>
      </c>
    </row>
    <row r="138" spans="1:57" ht="12.75">
      <c r="A138" s="166">
        <v>51</v>
      </c>
      <c r="B138" s="167" t="s">
        <v>253</v>
      </c>
      <c r="C138" s="168" t="s">
        <v>254</v>
      </c>
      <c r="D138" s="169" t="s">
        <v>92</v>
      </c>
      <c r="E138" s="170">
        <v>9</v>
      </c>
      <c r="F138" s="170">
        <v>0</v>
      </c>
      <c r="G138" s="171">
        <f>E138*F138</f>
        <v>0</v>
      </c>
      <c r="H138" s="172">
        <v>0</v>
      </c>
      <c r="I138" s="172">
        <f>E138*H138</f>
        <v>0</v>
      </c>
      <c r="O138" s="165">
        <v>2</v>
      </c>
      <c r="AA138" s="138">
        <v>12</v>
      </c>
      <c r="AB138" s="138">
        <v>9</v>
      </c>
      <c r="AC138" s="138">
        <v>51</v>
      </c>
      <c r="AZ138" s="138">
        <v>4</v>
      </c>
      <c r="BA138" s="138">
        <f>IF(AZ138=1,G138,0)</f>
        <v>0</v>
      </c>
      <c r="BB138" s="138">
        <f>IF(AZ138=2,G138,0)</f>
        <v>0</v>
      </c>
      <c r="BC138" s="138">
        <f>IF(AZ138=3,G138,0)</f>
        <v>0</v>
      </c>
      <c r="BD138" s="138">
        <f>IF(AZ138=4,G138,0)</f>
        <v>0</v>
      </c>
      <c r="BE138" s="138">
        <f>IF(AZ138=5,G138,0)</f>
        <v>0</v>
      </c>
    </row>
    <row r="139" spans="1:57" ht="25.5">
      <c r="A139" s="166">
        <v>52</v>
      </c>
      <c r="B139" s="167" t="s">
        <v>255</v>
      </c>
      <c r="C139" s="168" t="s">
        <v>256</v>
      </c>
      <c r="D139" s="169" t="s">
        <v>92</v>
      </c>
      <c r="E139" s="170">
        <v>18</v>
      </c>
      <c r="F139" s="170">
        <v>0</v>
      </c>
      <c r="G139" s="171">
        <f>E139*F139</f>
        <v>0</v>
      </c>
      <c r="H139" s="172">
        <v>0</v>
      </c>
      <c r="I139" s="172">
        <f>E139*H139</f>
        <v>0</v>
      </c>
      <c r="O139" s="165">
        <v>2</v>
      </c>
      <c r="AA139" s="138">
        <v>12</v>
      </c>
      <c r="AB139" s="138">
        <v>9</v>
      </c>
      <c r="AC139" s="138">
        <v>52</v>
      </c>
      <c r="AZ139" s="138">
        <v>4</v>
      </c>
      <c r="BA139" s="138">
        <f>IF(AZ139=1,G139,0)</f>
        <v>0</v>
      </c>
      <c r="BB139" s="138">
        <f>IF(AZ139=2,G139,0)</f>
        <v>0</v>
      </c>
      <c r="BC139" s="138">
        <f>IF(AZ139=3,G139,0)</f>
        <v>0</v>
      </c>
      <c r="BD139" s="138">
        <f>IF(AZ139=4,G139,0)</f>
        <v>0</v>
      </c>
      <c r="BE139" s="138">
        <f>IF(AZ139=5,G139,0)</f>
        <v>0</v>
      </c>
    </row>
    <row r="140" spans="1:15" ht="12.75">
      <c r="A140" s="173"/>
      <c r="B140" s="174"/>
      <c r="C140" s="175" t="s">
        <v>250</v>
      </c>
      <c r="D140" s="176"/>
      <c r="E140" s="177">
        <v>18</v>
      </c>
      <c r="F140" s="178"/>
      <c r="G140" s="179"/>
      <c r="H140" s="180"/>
      <c r="I140" s="180"/>
      <c r="M140" s="181" t="s">
        <v>250</v>
      </c>
      <c r="O140" s="165"/>
    </row>
    <row r="141" spans="1:57" ht="12.75">
      <c r="A141" s="166">
        <v>53</v>
      </c>
      <c r="B141" s="167" t="s">
        <v>257</v>
      </c>
      <c r="C141" s="168" t="s">
        <v>258</v>
      </c>
      <c r="D141" s="169" t="s">
        <v>259</v>
      </c>
      <c r="E141" s="170">
        <v>1</v>
      </c>
      <c r="F141" s="170">
        <v>0</v>
      </c>
      <c r="G141" s="171">
        <f>E141*F141</f>
        <v>0</v>
      </c>
      <c r="H141" s="172">
        <v>0</v>
      </c>
      <c r="I141" s="172">
        <f>E141*H141</f>
        <v>0</v>
      </c>
      <c r="O141" s="165">
        <v>2</v>
      </c>
      <c r="AA141" s="138">
        <v>12</v>
      </c>
      <c r="AB141" s="138">
        <v>9</v>
      </c>
      <c r="AC141" s="138">
        <v>53</v>
      </c>
      <c r="AZ141" s="138">
        <v>4</v>
      </c>
      <c r="BA141" s="138">
        <f>IF(AZ141=1,G141,0)</f>
        <v>0</v>
      </c>
      <c r="BB141" s="138">
        <f>IF(AZ141=2,G141,0)</f>
        <v>0</v>
      </c>
      <c r="BC141" s="138">
        <f>IF(AZ141=3,G141,0)</f>
        <v>0</v>
      </c>
      <c r="BD141" s="138">
        <f>IF(AZ141=4,G141,0)</f>
        <v>0</v>
      </c>
      <c r="BE141" s="138">
        <f>IF(AZ141=5,G141,0)</f>
        <v>0</v>
      </c>
    </row>
    <row r="142" spans="1:57" ht="12.75">
      <c r="A142" s="182"/>
      <c r="B142" s="183" t="s">
        <v>68</v>
      </c>
      <c r="C142" s="184" t="str">
        <f>CONCATENATE(B131," ",C131)</f>
        <v>M21 Elektromontáže</v>
      </c>
      <c r="D142" s="182"/>
      <c r="E142" s="185"/>
      <c r="F142" s="185"/>
      <c r="G142" s="186">
        <f>SUM(G131:G141)</f>
        <v>0</v>
      </c>
      <c r="H142" s="187"/>
      <c r="I142" s="188">
        <f>SUM(I131:I141)</f>
        <v>0</v>
      </c>
      <c r="O142" s="165">
        <v>4</v>
      </c>
      <c r="BA142" s="189">
        <f>SUM(BA131:BA141)</f>
        <v>0</v>
      </c>
      <c r="BB142" s="189">
        <f>SUM(BB131:BB141)</f>
        <v>0</v>
      </c>
      <c r="BC142" s="189">
        <f>SUM(BC131:BC141)</f>
        <v>0</v>
      </c>
      <c r="BD142" s="189">
        <f>SUM(BD131:BD141)</f>
        <v>0</v>
      </c>
      <c r="BE142" s="189">
        <f>SUM(BE131:BE141)</f>
        <v>0</v>
      </c>
    </row>
    <row r="143" ht="12.75">
      <c r="E143" s="138"/>
    </row>
    <row r="144" ht="12.75">
      <c r="E144" s="138"/>
    </row>
    <row r="145" ht="12.75">
      <c r="E145" s="138"/>
    </row>
    <row r="146" ht="12.75">
      <c r="E146" s="138"/>
    </row>
    <row r="147" ht="12.75">
      <c r="E147" s="138"/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ht="12.75">
      <c r="E153" s="138"/>
    </row>
    <row r="154" ht="12.75">
      <c r="E154" s="138"/>
    </row>
    <row r="155" ht="12.75">
      <c r="E155" s="138"/>
    </row>
    <row r="156" ht="12.75">
      <c r="E156" s="138"/>
    </row>
    <row r="157" ht="12.75">
      <c r="E157" s="138"/>
    </row>
    <row r="158" ht="12.75">
      <c r="E158" s="138"/>
    </row>
    <row r="159" ht="12.75">
      <c r="E159" s="138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spans="1:7" ht="12.75">
      <c r="A166" s="190"/>
      <c r="B166" s="190"/>
      <c r="C166" s="190"/>
      <c r="D166" s="190"/>
      <c r="E166" s="190"/>
      <c r="F166" s="190"/>
      <c r="G166" s="190"/>
    </row>
    <row r="167" spans="1:7" ht="12.75">
      <c r="A167" s="190"/>
      <c r="B167" s="190"/>
      <c r="C167" s="190"/>
      <c r="D167" s="190"/>
      <c r="E167" s="190"/>
      <c r="F167" s="190"/>
      <c r="G167" s="190"/>
    </row>
    <row r="168" spans="1:7" ht="12.75">
      <c r="A168" s="190"/>
      <c r="B168" s="190"/>
      <c r="C168" s="190"/>
      <c r="D168" s="190"/>
      <c r="E168" s="190"/>
      <c r="F168" s="190"/>
      <c r="G168" s="190"/>
    </row>
    <row r="169" spans="1:7" ht="12.75">
      <c r="A169" s="190"/>
      <c r="B169" s="190"/>
      <c r="C169" s="190"/>
      <c r="D169" s="190"/>
      <c r="E169" s="190"/>
      <c r="F169" s="190"/>
      <c r="G169" s="190"/>
    </row>
    <row r="170" ht="12.75">
      <c r="E170" s="138"/>
    </row>
    <row r="171" ht="12.75">
      <c r="E171" s="138"/>
    </row>
    <row r="172" ht="12.75">
      <c r="E172" s="138"/>
    </row>
    <row r="173" ht="12.75">
      <c r="E173" s="138"/>
    </row>
    <row r="174" ht="12.75">
      <c r="E174" s="138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ht="12.75">
      <c r="E190" s="138"/>
    </row>
    <row r="191" ht="12.75">
      <c r="E191" s="138"/>
    </row>
    <row r="192" ht="12.75">
      <c r="E192" s="138"/>
    </row>
    <row r="193" ht="12.75">
      <c r="E193" s="138"/>
    </row>
    <row r="194" ht="12.75">
      <c r="E194" s="138"/>
    </row>
    <row r="195" spans="1:2" ht="12.75">
      <c r="A195" s="191"/>
      <c r="B195" s="191"/>
    </row>
    <row r="196" spans="1:7" ht="12.75">
      <c r="A196" s="190"/>
      <c r="B196" s="190"/>
      <c r="C196" s="193"/>
      <c r="D196" s="193"/>
      <c r="E196" s="194"/>
      <c r="F196" s="193"/>
      <c r="G196" s="195"/>
    </row>
    <row r="197" spans="1:7" ht="12.75">
      <c r="A197" s="196"/>
      <c r="B197" s="196"/>
      <c r="C197" s="190"/>
      <c r="D197" s="190"/>
      <c r="E197" s="197"/>
      <c r="F197" s="190"/>
      <c r="G197" s="190"/>
    </row>
    <row r="198" spans="1:7" ht="12.75">
      <c r="A198" s="190"/>
      <c r="B198" s="190"/>
      <c r="C198" s="190"/>
      <c r="D198" s="190"/>
      <c r="E198" s="197"/>
      <c r="F198" s="190"/>
      <c r="G198" s="190"/>
    </row>
    <row r="199" spans="1:7" ht="12.75">
      <c r="A199" s="190"/>
      <c r="B199" s="190"/>
      <c r="C199" s="190"/>
      <c r="D199" s="190"/>
      <c r="E199" s="197"/>
      <c r="F199" s="190"/>
      <c r="G199" s="190"/>
    </row>
    <row r="200" spans="1:7" ht="12.75">
      <c r="A200" s="190"/>
      <c r="B200" s="190"/>
      <c r="C200" s="190"/>
      <c r="D200" s="190"/>
      <c r="E200" s="197"/>
      <c r="F200" s="190"/>
      <c r="G200" s="190"/>
    </row>
    <row r="201" spans="1:7" ht="12.75">
      <c r="A201" s="190"/>
      <c r="B201" s="190"/>
      <c r="C201" s="190"/>
      <c r="D201" s="190"/>
      <c r="E201" s="197"/>
      <c r="F201" s="190"/>
      <c r="G201" s="190"/>
    </row>
    <row r="202" spans="1:7" ht="12.75">
      <c r="A202" s="190"/>
      <c r="B202" s="190"/>
      <c r="C202" s="190"/>
      <c r="D202" s="190"/>
      <c r="E202" s="197"/>
      <c r="F202" s="190"/>
      <c r="G202" s="190"/>
    </row>
    <row r="203" spans="1:7" ht="12.75">
      <c r="A203" s="190"/>
      <c r="B203" s="190"/>
      <c r="C203" s="190"/>
      <c r="D203" s="190"/>
      <c r="E203" s="197"/>
      <c r="F203" s="190"/>
      <c r="G203" s="190"/>
    </row>
    <row r="204" spans="1:7" ht="12.75">
      <c r="A204" s="190"/>
      <c r="B204" s="190"/>
      <c r="C204" s="190"/>
      <c r="D204" s="190"/>
      <c r="E204" s="197"/>
      <c r="F204" s="190"/>
      <c r="G204" s="190"/>
    </row>
    <row r="205" spans="1:7" ht="12.75">
      <c r="A205" s="190"/>
      <c r="B205" s="190"/>
      <c r="C205" s="190"/>
      <c r="D205" s="190"/>
      <c r="E205" s="197"/>
      <c r="F205" s="190"/>
      <c r="G205" s="190"/>
    </row>
    <row r="206" spans="1:7" ht="12.75">
      <c r="A206" s="190"/>
      <c r="B206" s="190"/>
      <c r="C206" s="190"/>
      <c r="D206" s="190"/>
      <c r="E206" s="197"/>
      <c r="F206" s="190"/>
      <c r="G206" s="190"/>
    </row>
    <row r="207" spans="1:7" ht="12.75">
      <c r="A207" s="190"/>
      <c r="B207" s="190"/>
      <c r="C207" s="190"/>
      <c r="D207" s="190"/>
      <c r="E207" s="197"/>
      <c r="F207" s="190"/>
      <c r="G207" s="190"/>
    </row>
    <row r="208" spans="1:7" ht="12.75">
      <c r="A208" s="190"/>
      <c r="B208" s="190"/>
      <c r="C208" s="190"/>
      <c r="D208" s="190"/>
      <c r="E208" s="197"/>
      <c r="F208" s="190"/>
      <c r="G208" s="190"/>
    </row>
    <row r="209" spans="1:7" ht="12.75">
      <c r="A209" s="190"/>
      <c r="B209" s="190"/>
      <c r="C209" s="190"/>
      <c r="D209" s="190"/>
      <c r="E209" s="197"/>
      <c r="F209" s="190"/>
      <c r="G209" s="190"/>
    </row>
  </sheetData>
  <sheetProtection/>
  <mergeCells count="61">
    <mergeCell ref="C129:D129"/>
    <mergeCell ref="C134:D134"/>
    <mergeCell ref="C135:D135"/>
    <mergeCell ref="C136:D136"/>
    <mergeCell ref="C140:D140"/>
    <mergeCell ref="C117:D117"/>
    <mergeCell ref="C119:D119"/>
    <mergeCell ref="C121:D121"/>
    <mergeCell ref="C123:D123"/>
    <mergeCell ref="C106:D106"/>
    <mergeCell ref="C108:D108"/>
    <mergeCell ref="C110:D110"/>
    <mergeCell ref="C112:D112"/>
    <mergeCell ref="C92:D92"/>
    <mergeCell ref="C93:D93"/>
    <mergeCell ref="C97:D97"/>
    <mergeCell ref="C98:D98"/>
    <mergeCell ref="C99:D99"/>
    <mergeCell ref="C100:D100"/>
    <mergeCell ref="C82:D82"/>
    <mergeCell ref="C83:D83"/>
    <mergeCell ref="C87:D87"/>
    <mergeCell ref="C88:D88"/>
    <mergeCell ref="C90:D90"/>
    <mergeCell ref="C91:D91"/>
    <mergeCell ref="C58:D58"/>
    <mergeCell ref="C61:D61"/>
    <mergeCell ref="C70:D70"/>
    <mergeCell ref="C72:D72"/>
    <mergeCell ref="C74:D74"/>
    <mergeCell ref="C76:D76"/>
    <mergeCell ref="C77:D77"/>
    <mergeCell ref="C47:D47"/>
    <mergeCell ref="C48:D48"/>
    <mergeCell ref="C52:D52"/>
    <mergeCell ref="C53:D53"/>
    <mergeCell ref="C54:D54"/>
    <mergeCell ref="C55:D55"/>
    <mergeCell ref="C35:D35"/>
    <mergeCell ref="C38:D38"/>
    <mergeCell ref="C42:D42"/>
    <mergeCell ref="C43:D43"/>
    <mergeCell ref="C45:D45"/>
    <mergeCell ref="C46:D46"/>
    <mergeCell ref="C27:D27"/>
    <mergeCell ref="C28:D28"/>
    <mergeCell ref="C29:D29"/>
    <mergeCell ref="C30:D30"/>
    <mergeCell ref="C14:D14"/>
    <mergeCell ref="C15:D15"/>
    <mergeCell ref="C16:D16"/>
    <mergeCell ref="C21:D21"/>
    <mergeCell ref="C23:D23"/>
    <mergeCell ref="A1:I1"/>
    <mergeCell ref="A3:B3"/>
    <mergeCell ref="A4:B4"/>
    <mergeCell ref="G4:I4"/>
    <mergeCell ref="C9:D9"/>
    <mergeCell ref="C10:D10"/>
    <mergeCell ref="C11:D11"/>
    <mergeCell ref="C13:D13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2013-07-18T05:50:47Z</dcterms:created>
  <dcterms:modified xsi:type="dcterms:W3CDTF">2013-07-18T05:51:59Z</dcterms:modified>
  <cp:category/>
  <cp:version/>
  <cp:contentType/>
  <cp:contentStatus/>
</cp:coreProperties>
</file>