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0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'Položky'!$A$1:$I$129</definedName>
    <definedName name="_xlnm.Print_Area" localSheetId="1">'Rekapitulace'!$A$1:$I$28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<sst xmlns="http://schemas.openxmlformats.org/spreadsheetml/2006/main" count="387" uniqueCount="245">
  <si>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</si>
  <si>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</si>
  <si>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</si>
  <si>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</si>
  <si>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</si>
  <si>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</si>
  <si>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</si>
  <si>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</si>
  <si>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</si>
  <si>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</si>
  <si>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</si>
  <si>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</si>
  <si>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</si>
  <si>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</si>
  <si>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</si>
  <si>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</si>
  <si>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</si>
  <si>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</si>
  <si>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</si>
  <si>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</si>
  <si>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</si>
  <si>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</si>
  <si>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</si>
  <si>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</si>
  <si>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</si>
  <si>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</si>
  <si>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</si>
  <si>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</si>
  <si>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</si>
  <si>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</si>
  <si>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</si>
  <si>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</si>
  <si>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</si>
  <si>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</si>
  <si>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</si>
  <si>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</si>
  <si>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</si>
  <si>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</si>
  <si>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</si>
  <si>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</si>
  <si>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</si>
  <si>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</si>
  <si>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</si>
  <si>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</si>
  <si>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</si>
  <si>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</si>
  <si>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</si>
  <si>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</si>
  <si>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</si>
  <si>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</si>
  <si>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</si>
  <si>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</si>
  <si>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</si>
  <si>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</si>
  <si>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</si>
  <si>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</si>
  <si>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</si>
  <si>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</si>
  <si>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</si>
  <si>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</si>
  <si>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</si>
  <si>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</si>
  <si>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</si>
  <si>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</si>
  <si>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</si>
  <si>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</si>
  <si>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Celkem za</t>
  </si>
  <si>
    <t>Rekonstrukce části stropů v MDD Kolín</t>
  </si>
  <si>
    <t>MDD Kolín</t>
  </si>
  <si>
    <t>3</t>
  </si>
  <si>
    <t>Svislé a kompletní konstrukce</t>
  </si>
  <si>
    <t>317944313R00</t>
  </si>
  <si>
    <t>Válcované nosníky č.14-22 osazené do otvorů</t>
  </si>
  <si>
    <t>t</t>
  </si>
  <si>
    <t>4,05*12*0,001*21,9</t>
  </si>
  <si>
    <t>4,35*6*0,001*21,9</t>
  </si>
  <si>
    <t>3,65*10*0,001*21,9</t>
  </si>
  <si>
    <t>342264051RT2</t>
  </si>
  <si>
    <t>Podhled sádrokartonový na zavěšenou ocel. konstr. desky protipožární tl. 12,5 mm, bez izolace</t>
  </si>
  <si>
    <t>m2</t>
  </si>
  <si>
    <t>4,35*3,35</t>
  </si>
  <si>
    <t>3,75*3,3*4</t>
  </si>
  <si>
    <t>4,05*3,3*2</t>
  </si>
  <si>
    <t>6,35*3,35</t>
  </si>
  <si>
    <t>342264091R00</t>
  </si>
  <si>
    <t>Příplatek k podhledu sádrokart. za tl. desek 15 mm</t>
  </si>
  <si>
    <t>4</t>
  </si>
  <si>
    <t>Vodorovné konstrukce</t>
  </si>
  <si>
    <t>413231211R00</t>
  </si>
  <si>
    <t>Zazdívka zhlaví stropních trámů průřezu do 200 cm2</t>
  </si>
  <si>
    <t>kus</t>
  </si>
  <si>
    <t>28*2</t>
  </si>
  <si>
    <t>411354236R00</t>
  </si>
  <si>
    <t>Bednění stropů plech lesklý, vlna 50 mm tl. 1,0 mm</t>
  </si>
  <si>
    <t>15,58+14,6+14,48+13,23+14,9+14,48+14,48+23,71</t>
  </si>
  <si>
    <t>61</t>
  </si>
  <si>
    <t>Upravy povrchů vnitřní</t>
  </si>
  <si>
    <t>612409991R00</t>
  </si>
  <si>
    <t>Začištění omítek kolem podlahy</t>
  </si>
  <si>
    <t>m</t>
  </si>
  <si>
    <t>(4,2+3,35)*2-0,95</t>
  </si>
  <si>
    <t>((3,75+3,3)*2+0,48*2+0,15*2)*4-0,95*4</t>
  </si>
  <si>
    <t>((4,05+3,3)*2+0,48*2+0,15*2)*2-0,95*2</t>
  </si>
  <si>
    <t>(6,35+3,3)*2+0,15*2-0,95</t>
  </si>
  <si>
    <t>713</t>
  </si>
  <si>
    <t>Izolace tepelné</t>
  </si>
  <si>
    <t>713121111R00</t>
  </si>
  <si>
    <t>Izolace tepelná podlah na sucho, jednovrstvá</t>
  </si>
  <si>
    <t>63153802.A</t>
  </si>
  <si>
    <t>125,46*1,025</t>
  </si>
  <si>
    <t>713111111R00</t>
  </si>
  <si>
    <t>Izolace tepelné stropů vrchem kladené volně</t>
  </si>
  <si>
    <t>63153705.A</t>
  </si>
  <si>
    <t>112,075*1,025</t>
  </si>
  <si>
    <t>762</t>
  </si>
  <si>
    <t>Konstrukce tesařské</t>
  </si>
  <si>
    <t>762811811R00</t>
  </si>
  <si>
    <t>Demontáž záklopů z hrubých prken tl. do 3,2 cm</t>
  </si>
  <si>
    <t>762822840R00</t>
  </si>
  <si>
    <t>Demontáž stropnic z řeziva o pl.do 540 cm2</t>
  </si>
  <si>
    <t>(3,65+0,3)*5</t>
  </si>
  <si>
    <t>(3,3+0,3)*4*4</t>
  </si>
  <si>
    <t>(3,3+0,3)*5*2</t>
  </si>
  <si>
    <t>(3,35+0,3)*7</t>
  </si>
  <si>
    <t>762841812R00</t>
  </si>
  <si>
    <t>Demontáž podbíjení obkladů stropů s omítkou</t>
  </si>
  <si>
    <t>998 76-2102.R00</t>
  </si>
  <si>
    <t>Přesun hmot pro tesařské konstrukce, výšky do 12 m</t>
  </si>
  <si>
    <t>762512245R00</t>
  </si>
  <si>
    <t>Položení podlah z desek OSB P+D</t>
  </si>
  <si>
    <t>;OSB tl. 18 mm</t>
  </si>
  <si>
    <t>125,46</t>
  </si>
  <si>
    <t>;OSB tl. 22 mm</t>
  </si>
  <si>
    <t>762512115R00</t>
  </si>
  <si>
    <t>Položení desek dřevotřískových na pero a drážku</t>
  </si>
  <si>
    <t>60726002.A</t>
  </si>
  <si>
    <t>Deska dřevoštěpková OSB 2 N - 4PD tl. 18 mm</t>
  </si>
  <si>
    <t>125,46*1,05</t>
  </si>
  <si>
    <t>60726016.A</t>
  </si>
  <si>
    <t>Deska dřevoštěpková OSB 3 N - 4PD tl. 22 mm</t>
  </si>
  <si>
    <t>60721524</t>
  </si>
  <si>
    <t>Deska dřevotřísková broušená typ V100. tl.22 mm</t>
  </si>
  <si>
    <t>762522811R00</t>
  </si>
  <si>
    <t>Demontáž podlah s polštáři z prken tl. do 32 mm</t>
  </si>
  <si>
    <t>776</t>
  </si>
  <si>
    <t>Podlahy povlakové</t>
  </si>
  <si>
    <t>776511810R00</t>
  </si>
  <si>
    <t>Odstranění PVC podlah lepených bez podložky</t>
  </si>
  <si>
    <t>776401800RT1</t>
  </si>
  <si>
    <t>Demontáž soklíků nebo lišt, pryžových nebo z PVC odstranění a uložení na hromady</t>
  </si>
  <si>
    <t>776421100R00</t>
  </si>
  <si>
    <t>Lepení podlahových soklíků z měkčeného PVC včetně dodoávky</t>
  </si>
  <si>
    <t>776521100R00</t>
  </si>
  <si>
    <t>Lepení povlakových podlah z pásů PVC na Chemopren</t>
  </si>
  <si>
    <t>28412245</t>
  </si>
  <si>
    <t>125,46*1,1</t>
  </si>
  <si>
    <t>783</t>
  </si>
  <si>
    <t>Nátěry</t>
  </si>
  <si>
    <t>783226100R00</t>
  </si>
  <si>
    <t>Nátěr syntetický kovových konstrukcí základní</t>
  </si>
  <si>
    <t>;nosníků I180</t>
  </si>
  <si>
    <t>(4,05*12+4,35*6+3,65*10)*((0,18+0,05*2)*2)</t>
  </si>
  <si>
    <t>784</t>
  </si>
  <si>
    <t>Malby</t>
  </si>
  <si>
    <t>784195312R00</t>
  </si>
  <si>
    <t>Malba tekutá Primalex Fortisimo, bílá, 2 x</t>
  </si>
  <si>
    <t>;podhledů v 1.NP</t>
  </si>
  <si>
    <t>784445911R00</t>
  </si>
  <si>
    <t>Oprava, malba latex 2x, 1bar. obrus. míst. do 3,8m</t>
  </si>
  <si>
    <t>;nad podlahou v 2.NP</t>
  </si>
  <si>
    <t>120,46*0,2</t>
  </si>
  <si>
    <t>94</t>
  </si>
  <si>
    <t>Lešení a stavební výtahy</t>
  </si>
  <si>
    <t>943943221R00</t>
  </si>
  <si>
    <t>Montáž lešení prostorové lehké, do 200kg, H 10 m</t>
  </si>
  <si>
    <t>m3</t>
  </si>
  <si>
    <t>4,2*3,35*2,5</t>
  </si>
  <si>
    <t>3,75*3,3*4*2,5</t>
  </si>
  <si>
    <t>4,05*3,3*2*2,5</t>
  </si>
  <si>
    <t>6,35*3,3*2,5</t>
  </si>
  <si>
    <t>943943292R00</t>
  </si>
  <si>
    <t>Příplatek za každý měsíc použití k pol..3221, 3222</t>
  </si>
  <si>
    <t>943943821R00</t>
  </si>
  <si>
    <t>Demontáž lešení, prostor. lehké, 200 kPa, H 10 m</t>
  </si>
  <si>
    <t>96</t>
  </si>
  <si>
    <t>Bourání konstrukcí</t>
  </si>
  <si>
    <t>964061331R00</t>
  </si>
  <si>
    <t>Uvolnění zhlaví trámu, zeď cihel, průřezu 0,05 m2</t>
  </si>
  <si>
    <t>(5+4*4+5*2+7)*2</t>
  </si>
  <si>
    <t>965042141R00</t>
  </si>
  <si>
    <t>Bourání mazanin betonových tl. 10 cm, nad 4 m2</t>
  </si>
  <si>
    <t>(15,58+14,6+14,48+13,23+14,9+14,48+14,48+23,71)*0,06</t>
  </si>
  <si>
    <t>965082923R00</t>
  </si>
  <si>
    <t>Odstranění násypu tl. do 10 cm, plocha nad 2 m2</t>
  </si>
  <si>
    <t>(15,58+14,6+14,48+13,23+14,9+14,48+14,48+23,71)*0,1</t>
  </si>
  <si>
    <t>965082933R00</t>
  </si>
  <si>
    <t>Odstranění násypu tl. do 20 cm, plocha nad 2 m2</t>
  </si>
  <si>
    <t>(15,58+14,6+14,48+13,23+14,9+14,48+14,48+23,71)*0,2</t>
  </si>
  <si>
    <t>97</t>
  </si>
  <si>
    <t>Prorážení otvorů</t>
  </si>
  <si>
    <t>973031324R00</t>
  </si>
  <si>
    <t>Vysekání kapes zeď cihel. MVC, pl. 0,1m2, hl. 15cm</t>
  </si>
  <si>
    <t>979 01-1111.R00</t>
  </si>
  <si>
    <t>Svislá doprava suti a vybour. hmot za 2.NP a 1.PP</t>
  </si>
  <si>
    <t>16,56+17,56+1,75+2,25</t>
  </si>
  <si>
    <t>979 08-1111.R00</t>
  </si>
  <si>
    <t>Odvoz suti a vybour. hmot na skládku do 1 km</t>
  </si>
  <si>
    <t>72,901+0,84</t>
  </si>
  <si>
    <t>979 08-2121.R00</t>
  </si>
  <si>
    <t>Příplatek k vnitrost. dopravě suti za dalších 5 m</t>
  </si>
  <si>
    <t>86,95*4</t>
  </si>
  <si>
    <t>979 08-2111.R00</t>
  </si>
  <si>
    <t>Vnitrostaveništní doprava suti do 10 m</t>
  </si>
  <si>
    <t>72,902+0,84+13,08+0,125</t>
  </si>
  <si>
    <t>979-99</t>
  </si>
  <si>
    <t>poplatek za skládku suti</t>
  </si>
  <si>
    <t>99</t>
  </si>
  <si>
    <t>Staveništní přesun hmot</t>
  </si>
  <si>
    <t>998 00-9101.R00</t>
  </si>
  <si>
    <t>Přesun hmot lešení samostatně budovaného</t>
  </si>
  <si>
    <t>999 28-1111.R00</t>
  </si>
  <si>
    <t>Přesun hmot pro opravy a údržbu do výšky 25 m</t>
  </si>
  <si>
    <t>5,247+5,214+0,448+3,713+0,152+1,091+3,706+0,386</t>
  </si>
  <si>
    <t>M21</t>
  </si>
  <si>
    <t>Elektromontáže</t>
  </si>
  <si>
    <t>210010321R00</t>
  </si>
  <si>
    <t>Krabice odbočná KR 68, se zapojením-kruhová</t>
  </si>
  <si>
    <t>210810001R00</t>
  </si>
  <si>
    <t>Kabel CYKY-m 750 V 2 x 1,5 mm2 volně uložený</t>
  </si>
  <si>
    <t>3,5*7</t>
  </si>
  <si>
    <t>5,5</t>
  </si>
  <si>
    <t>210201001R00</t>
  </si>
  <si>
    <t>Svítidlo zářivkové, 2x40 W, stropní</t>
  </si>
  <si>
    <t>34751232</t>
  </si>
  <si>
    <t>Zářivka lineární OSRAM STANDARD 36W/20, stud. bílá</t>
  </si>
  <si>
    <t>9*2</t>
  </si>
  <si>
    <t>Provozní vlivy</t>
  </si>
  <si>
    <t>Zařízení staveniště</t>
  </si>
  <si>
    <t>V rámci provozních vlivů bude zajištěna podlahová krytina v 1.NP, umyvadla v 1.NP
oddělení staveniště od ostatních porostorů budovy, zajišťující pronikání prachu do budovy, 
stěhování nábytku - skříně a jejich zajištění proti vnikání prachu dovnitř</t>
  </si>
  <si>
    <t>Město Kolín</t>
  </si>
  <si>
    <t>Výkaz výměr</t>
  </si>
  <si>
    <t>Deska z minerální vlny tl. 40 mm - kročejová izolace</t>
  </si>
  <si>
    <t>Deska z minerální vlny tl.  80 mm - protihluková izolace</t>
  </si>
  <si>
    <t>Podlahovina PVC- vysoká zátěž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</si>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</sst>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31" fillId="0" borderId="17" xfId="46" applyNumberFormat="1" applyFont="1" applyFill="1" applyBorder="1" applyAlignment="1">
      <alignment horizontal="left" wrapText="1"/>
      <protection/>
    </xf>
    <xf numFmtId="3" fontId="30" fillId="0" borderId="0" xfId="46" applyNumberFormat="1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9">
      <selection activeCell="C34" sqref="C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244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 t="s">
        <v>68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67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239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 t="str">
        <f>Rekapitulace!A25</f>
        <v>Provozní vlivy</v>
      </c>
      <c r="E14" s="50"/>
      <c r="F14" s="51"/>
      <c r="G14" s="48">
        <f>Rekapitulace!I25</f>
        <v>0</v>
      </c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 t="str">
        <f>Rekapitulace!A26</f>
        <v>Zařízení staveniště</v>
      </c>
      <c r="E15" s="52"/>
      <c r="F15" s="53"/>
      <c r="G15" s="48">
        <f>Rekapitulace!I26</f>
        <v>0</v>
      </c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ROUND(PRODUCT(F30,C31/100),1)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ROUND(PRODUCT(F32,C33/100),1)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CEILING(SUM(F29:F33),1)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 t="s">
        <v>238</v>
      </c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Rekonstrukce části stropů v MDD Kolín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MDD Kolín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3</v>
      </c>
      <c r="B7" s="98" t="str">
        <f>Položky!C7</f>
        <v>Svislé a kompletní konstrukce</v>
      </c>
      <c r="C7" s="99"/>
      <c r="D7" s="100"/>
      <c r="E7" s="199">
        <f>Položky!BA18</f>
        <v>0</v>
      </c>
      <c r="F7" s="200">
        <f>Položky!BB18</f>
        <v>0</v>
      </c>
      <c r="G7" s="200">
        <f>Položky!BC18</f>
        <v>0</v>
      </c>
      <c r="H7" s="200">
        <f>Položky!BD18</f>
        <v>0</v>
      </c>
      <c r="I7" s="201">
        <f>Položky!BE18</f>
        <v>0</v>
      </c>
    </row>
    <row r="8" spans="1:9" s="32" customFormat="1" ht="12.75">
      <c r="A8" s="198" t="str">
        <f>Položky!B19</f>
        <v>4</v>
      </c>
      <c r="B8" s="98" t="str">
        <f>Položky!C19</f>
        <v>Vodorovné konstrukce</v>
      </c>
      <c r="C8" s="99"/>
      <c r="D8" s="100"/>
      <c r="E8" s="199">
        <f>Položky!BA24</f>
        <v>0</v>
      </c>
      <c r="F8" s="200">
        <f>Položky!BB24</f>
        <v>0</v>
      </c>
      <c r="G8" s="200">
        <f>Položky!BC24</f>
        <v>0</v>
      </c>
      <c r="H8" s="200">
        <f>Položky!BD24</f>
        <v>0</v>
      </c>
      <c r="I8" s="201">
        <f>Položky!BE24</f>
        <v>0</v>
      </c>
    </row>
    <row r="9" spans="1:9" s="32" customFormat="1" ht="12.75">
      <c r="A9" s="198" t="str">
        <f>Položky!B25</f>
        <v>61</v>
      </c>
      <c r="B9" s="98" t="str">
        <f>Položky!C25</f>
        <v>Upravy povrchů vnitřní</v>
      </c>
      <c r="C9" s="99"/>
      <c r="D9" s="100"/>
      <c r="E9" s="199">
        <f>Položky!BA31</f>
        <v>0</v>
      </c>
      <c r="F9" s="200">
        <f>Položky!BB31</f>
        <v>0</v>
      </c>
      <c r="G9" s="200">
        <f>Položky!BC31</f>
        <v>0</v>
      </c>
      <c r="H9" s="200">
        <f>Položky!BD31</f>
        <v>0</v>
      </c>
      <c r="I9" s="201">
        <f>Položky!BE31</f>
        <v>0</v>
      </c>
    </row>
    <row r="10" spans="1:9" s="32" customFormat="1" ht="12.75">
      <c r="A10" s="198" t="str">
        <f>Položky!B32</f>
        <v>713</v>
      </c>
      <c r="B10" s="98" t="str">
        <f>Položky!C32</f>
        <v>Izolace tepelné</v>
      </c>
      <c r="C10" s="99"/>
      <c r="D10" s="100"/>
      <c r="E10" s="199">
        <f>Položky!BA39</f>
        <v>0</v>
      </c>
      <c r="F10" s="200">
        <f>Položky!BB39</f>
        <v>0</v>
      </c>
      <c r="G10" s="200">
        <f>Položky!BC39</f>
        <v>0</v>
      </c>
      <c r="H10" s="200">
        <f>Položky!BD39</f>
        <v>0</v>
      </c>
      <c r="I10" s="201">
        <f>Položky!BE39</f>
        <v>0</v>
      </c>
    </row>
    <row r="11" spans="1:9" s="32" customFormat="1" ht="12.75">
      <c r="A11" s="198" t="str">
        <f>Položky!B40</f>
        <v>762</v>
      </c>
      <c r="B11" s="98" t="str">
        <f>Položky!C40</f>
        <v>Konstrukce tesařské</v>
      </c>
      <c r="C11" s="99"/>
      <c r="D11" s="100"/>
      <c r="E11" s="199">
        <f>Položky!BA63</f>
        <v>0</v>
      </c>
      <c r="F11" s="200">
        <f>Položky!BB63</f>
        <v>0</v>
      </c>
      <c r="G11" s="200">
        <f>Položky!BC63</f>
        <v>0</v>
      </c>
      <c r="H11" s="200">
        <f>Položky!BD63</f>
        <v>0</v>
      </c>
      <c r="I11" s="201">
        <f>Položky!BE63</f>
        <v>0</v>
      </c>
    </row>
    <row r="12" spans="1:9" s="32" customFormat="1" ht="12.75">
      <c r="A12" s="198" t="str">
        <f>Položky!B64</f>
        <v>776</v>
      </c>
      <c r="B12" s="98" t="str">
        <f>Položky!C64</f>
        <v>Podlahy povlakové</v>
      </c>
      <c r="C12" s="99"/>
      <c r="D12" s="100"/>
      <c r="E12" s="199">
        <f>Položky!BA71</f>
        <v>0</v>
      </c>
      <c r="F12" s="200">
        <f>Položky!BB71</f>
        <v>0</v>
      </c>
      <c r="G12" s="200">
        <f>Položky!BC71</f>
        <v>0</v>
      </c>
      <c r="H12" s="200">
        <f>Položky!BD71</f>
        <v>0</v>
      </c>
      <c r="I12" s="201">
        <f>Položky!BE71</f>
        <v>0</v>
      </c>
    </row>
    <row r="13" spans="1:9" s="32" customFormat="1" ht="12.75">
      <c r="A13" s="198" t="str">
        <f>Položky!B72</f>
        <v>783</v>
      </c>
      <c r="B13" s="98" t="str">
        <f>Položky!C72</f>
        <v>Nátěry</v>
      </c>
      <c r="C13" s="99"/>
      <c r="D13" s="100"/>
      <c r="E13" s="199">
        <f>Položky!BA76</f>
        <v>0</v>
      </c>
      <c r="F13" s="200">
        <f>Položky!BB76</f>
        <v>0</v>
      </c>
      <c r="G13" s="200">
        <f>Položky!BC76</f>
        <v>0</v>
      </c>
      <c r="H13" s="200">
        <f>Položky!BD76</f>
        <v>0</v>
      </c>
      <c r="I13" s="201">
        <f>Položky!BE76</f>
        <v>0</v>
      </c>
    </row>
    <row r="14" spans="1:9" s="32" customFormat="1" ht="12.75">
      <c r="A14" s="198" t="str">
        <f>Položky!B77</f>
        <v>784</v>
      </c>
      <c r="B14" s="98" t="str">
        <f>Položky!C77</f>
        <v>Malby</v>
      </c>
      <c r="C14" s="99"/>
      <c r="D14" s="100"/>
      <c r="E14" s="199">
        <f>Položky!BA84</f>
        <v>0</v>
      </c>
      <c r="F14" s="200">
        <f>Položky!BB84</f>
        <v>0</v>
      </c>
      <c r="G14" s="200">
        <f>Položky!BC84</f>
        <v>0</v>
      </c>
      <c r="H14" s="200">
        <f>Položky!BD84</f>
        <v>0</v>
      </c>
      <c r="I14" s="201">
        <f>Položky!BE84</f>
        <v>0</v>
      </c>
    </row>
    <row r="15" spans="1:9" s="32" customFormat="1" ht="12.75">
      <c r="A15" s="198" t="str">
        <f>Položky!B85</f>
        <v>94</v>
      </c>
      <c r="B15" s="98" t="str">
        <f>Položky!C85</f>
        <v>Lešení a stavební výtahy</v>
      </c>
      <c r="C15" s="99"/>
      <c r="D15" s="100"/>
      <c r="E15" s="199">
        <f>Položky!BA93</f>
        <v>0</v>
      </c>
      <c r="F15" s="200">
        <f>Položky!BB93</f>
        <v>0</v>
      </c>
      <c r="G15" s="200">
        <f>Položky!BC93</f>
        <v>0</v>
      </c>
      <c r="H15" s="200">
        <f>Položky!BD93</f>
        <v>0</v>
      </c>
      <c r="I15" s="201">
        <f>Položky!BE93</f>
        <v>0</v>
      </c>
    </row>
    <row r="16" spans="1:9" s="32" customFormat="1" ht="12.75">
      <c r="A16" s="198" t="str">
        <f>Položky!B94</f>
        <v>96</v>
      </c>
      <c r="B16" s="98" t="str">
        <f>Položky!C94</f>
        <v>Bourání konstrukcí</v>
      </c>
      <c r="C16" s="99"/>
      <c r="D16" s="100"/>
      <c r="E16" s="199">
        <f>Položky!BA103</f>
        <v>0</v>
      </c>
      <c r="F16" s="200">
        <f>Položky!BB103</f>
        <v>0</v>
      </c>
      <c r="G16" s="200">
        <f>Položky!BC103</f>
        <v>0</v>
      </c>
      <c r="H16" s="200">
        <f>Položky!BD103</f>
        <v>0</v>
      </c>
      <c r="I16" s="201">
        <f>Položky!BE103</f>
        <v>0</v>
      </c>
    </row>
    <row r="17" spans="1:9" s="32" customFormat="1" ht="12.75">
      <c r="A17" s="198" t="str">
        <f>Položky!B104</f>
        <v>97</v>
      </c>
      <c r="B17" s="98" t="str">
        <f>Položky!C104</f>
        <v>Prorážení otvorů</v>
      </c>
      <c r="C17" s="99"/>
      <c r="D17" s="100"/>
      <c r="E17" s="199">
        <f>Položky!BA115</f>
        <v>0</v>
      </c>
      <c r="F17" s="200">
        <f>Položky!BB115</f>
        <v>0</v>
      </c>
      <c r="G17" s="200">
        <f>Položky!BC115</f>
        <v>0</v>
      </c>
      <c r="H17" s="200">
        <f>Položky!BD115</f>
        <v>0</v>
      </c>
      <c r="I17" s="201">
        <f>Položky!BE115</f>
        <v>0</v>
      </c>
    </row>
    <row r="18" spans="1:9" s="32" customFormat="1" ht="12.75">
      <c r="A18" s="198" t="str">
        <f>Položky!B116</f>
        <v>99</v>
      </c>
      <c r="B18" s="98" t="str">
        <f>Položky!C116</f>
        <v>Staveništní přesun hmot</v>
      </c>
      <c r="C18" s="99"/>
      <c r="D18" s="100"/>
      <c r="E18" s="199">
        <f>Položky!BA120</f>
        <v>0</v>
      </c>
      <c r="F18" s="200">
        <f>Položky!BB120</f>
        <v>0</v>
      </c>
      <c r="G18" s="200">
        <f>Položky!BC120</f>
        <v>0</v>
      </c>
      <c r="H18" s="200">
        <f>Položky!BD120</f>
        <v>0</v>
      </c>
      <c r="I18" s="201">
        <f>Položky!BE120</f>
        <v>0</v>
      </c>
    </row>
    <row r="19" spans="1:9" s="32" customFormat="1" ht="13.5" thickBot="1">
      <c r="A19" s="198" t="str">
        <f>Položky!B121</f>
        <v>M21</v>
      </c>
      <c r="B19" s="98" t="str">
        <f>Položky!C121</f>
        <v>Elektromontáže</v>
      </c>
      <c r="C19" s="99"/>
      <c r="D19" s="100"/>
      <c r="E19" s="199">
        <f>Položky!BA129</f>
        <v>0</v>
      </c>
      <c r="F19" s="200">
        <f>Položky!BB129</f>
        <v>0</v>
      </c>
      <c r="G19" s="200">
        <f>Položky!BC129</f>
        <v>0</v>
      </c>
      <c r="H19" s="200">
        <f>Položky!BD129</f>
        <v>0</v>
      </c>
      <c r="I19" s="201">
        <f>Položky!BE129</f>
        <v>0</v>
      </c>
    </row>
    <row r="20" spans="1:9" s="106" customFormat="1" ht="13.5" thickBot="1">
      <c r="A20" s="101"/>
      <c r="B20" s="93" t="s">
        <v>49</v>
      </c>
      <c r="C20" s="93"/>
      <c r="D20" s="102"/>
      <c r="E20" s="103">
        <f>SUM(E7:E19)</f>
        <v>0</v>
      </c>
      <c r="F20" s="104">
        <f>SUM(F7:F19)</f>
        <v>0</v>
      </c>
      <c r="G20" s="104">
        <f>SUM(G7:G19)</f>
        <v>0</v>
      </c>
      <c r="H20" s="104">
        <f>SUM(H7:H19)</f>
        <v>0</v>
      </c>
      <c r="I20" s="105">
        <f>SUM(I7:I19)</f>
        <v>0</v>
      </c>
    </row>
    <row r="21" spans="1:9" ht="12.75">
      <c r="A21" s="99"/>
      <c r="B21" s="99"/>
      <c r="C21" s="99"/>
      <c r="D21" s="99"/>
      <c r="E21" s="99"/>
      <c r="F21" s="99"/>
      <c r="G21" s="99"/>
      <c r="H21" s="99"/>
      <c r="I21" s="99"/>
    </row>
    <row r="22" spans="1:57" ht="19.5" customHeight="1">
      <c r="A22" s="107" t="s">
        <v>50</v>
      </c>
      <c r="B22" s="107"/>
      <c r="C22" s="107"/>
      <c r="D22" s="107"/>
      <c r="E22" s="107"/>
      <c r="F22" s="107"/>
      <c r="G22" s="108"/>
      <c r="H22" s="107"/>
      <c r="I22" s="107"/>
      <c r="BA22" s="33"/>
      <c r="BB22" s="33"/>
      <c r="BC22" s="33"/>
      <c r="BD22" s="33"/>
      <c r="BE22" s="33"/>
    </row>
    <row r="23" spans="1:9" ht="13.5" thickBot="1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2.75">
      <c r="A24" s="110" t="s">
        <v>51</v>
      </c>
      <c r="B24" s="111"/>
      <c r="C24" s="111"/>
      <c r="D24" s="112"/>
      <c r="E24" s="113" t="s">
        <v>52</v>
      </c>
      <c r="F24" s="114" t="s">
        <v>53</v>
      </c>
      <c r="G24" s="115" t="s">
        <v>54</v>
      </c>
      <c r="H24" s="116"/>
      <c r="I24" s="117" t="s">
        <v>52</v>
      </c>
    </row>
    <row r="25" spans="1:53" ht="12.75">
      <c r="A25" s="118" t="s">
        <v>236</v>
      </c>
      <c r="B25" s="119"/>
      <c r="C25" s="119"/>
      <c r="D25" s="120"/>
      <c r="E25" s="121"/>
      <c r="F25" s="122"/>
      <c r="G25" s="123">
        <f>CHOOSE(BA25+1,HSV+PSV,HSV+PSV+Mont,HSV+PSV+Dodavka+Mont,HSV,PSV,Mont,Dodavka,Mont+Dodavka,0)</f>
        <v>0</v>
      </c>
      <c r="H25" s="124"/>
      <c r="I25" s="125">
        <f>E25+F25*G25/100</f>
        <v>0</v>
      </c>
      <c r="BA25">
        <v>0</v>
      </c>
    </row>
    <row r="26" spans="1:53" ht="12.75">
      <c r="A26" s="118" t="s">
        <v>237</v>
      </c>
      <c r="B26" s="119"/>
      <c r="C26" s="119"/>
      <c r="D26" s="120"/>
      <c r="E26" s="121"/>
      <c r="F26" s="122"/>
      <c r="G26" s="123">
        <f>CHOOSE(BA26+1,HSV+PSV,HSV+PSV+Mont,HSV+PSV+Dodavka+Mont,HSV,PSV,Mont,Dodavka,Mont+Dodavka,0)</f>
        <v>0</v>
      </c>
      <c r="H26" s="124"/>
      <c r="I26" s="125">
        <f>E26+F26*G26/100</f>
        <v>0</v>
      </c>
      <c r="BA26">
        <v>0</v>
      </c>
    </row>
    <row r="27" spans="1:9" ht="13.5" thickBot="1">
      <c r="A27" s="126"/>
      <c r="B27" s="127" t="s">
        <v>55</v>
      </c>
      <c r="C27" s="128"/>
      <c r="D27" s="129"/>
      <c r="E27" s="130"/>
      <c r="F27" s="131"/>
      <c r="G27" s="131"/>
      <c r="H27" s="132">
        <f>SUM(I25:I26)</f>
        <v>0</v>
      </c>
      <c r="I27" s="133"/>
    </row>
    <row r="29" spans="2:9" ht="12.75">
      <c r="B29" s="106"/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  <row r="78" spans="6:9" ht="12.75">
      <c r="F78" s="134"/>
      <c r="G78" s="135"/>
      <c r="H78" s="135"/>
      <c r="I78" s="136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E196"/>
  <sheetViews>
    <sheetView showGridLines="0" showZeros="0" zoomScale="80" zoomScaleNormal="80" zoomScalePageLayoutView="0" workbookViewId="0" topLeftCell="A49">
      <selection activeCell="C70" sqref="C70:D70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6384" width="9.125" style="138" customWidth="1"/>
  </cols>
  <sheetData>
    <row r="1" spans="1:9" ht="15.75">
      <c r="A1" s="137" t="s">
        <v>240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Rekonstrukce části stropů v MDD Kolín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MDD Kolín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9" ht="12.75">
      <c r="A6" s="153" t="s">
        <v>56</v>
      </c>
      <c r="B6" s="154" t="s">
        <v>57</v>
      </c>
      <c r="C6" s="154" t="s">
        <v>58</v>
      </c>
      <c r="D6" s="154" t="s">
        <v>59</v>
      </c>
      <c r="E6" s="155" t="s">
        <v>60</v>
      </c>
      <c r="F6" s="154" t="s">
        <v>61</v>
      </c>
      <c r="G6" s="156" t="s">
        <v>62</v>
      </c>
      <c r="H6" s="157" t="s">
        <v>63</v>
      </c>
      <c r="I6" s="157" t="s">
        <v>64</v>
      </c>
    </row>
    <row r="7" spans="1:15" ht="12.75">
      <c r="A7" s="158" t="s">
        <v>65</v>
      </c>
      <c r="B7" s="159" t="s">
        <v>69</v>
      </c>
      <c r="C7" s="160" t="s">
        <v>70</v>
      </c>
      <c r="D7" s="161"/>
      <c r="E7" s="162"/>
      <c r="F7" s="162"/>
      <c r="G7" s="163"/>
      <c r="H7" s="164"/>
      <c r="I7" s="164"/>
      <c r="O7" s="165">
        <v>1</v>
      </c>
    </row>
    <row r="8" spans="1:57" ht="12.75">
      <c r="A8" s="166">
        <v>1</v>
      </c>
      <c r="B8" s="167" t="s">
        <v>71</v>
      </c>
      <c r="C8" s="168" t="s">
        <v>72</v>
      </c>
      <c r="D8" s="169" t="s">
        <v>73</v>
      </c>
      <c r="E8" s="170">
        <v>2.4352</v>
      </c>
      <c r="F8" s="170">
        <v>0</v>
      </c>
      <c r="G8" s="171">
        <f>E8*F8</f>
        <v>0</v>
      </c>
      <c r="H8" s="172">
        <v>1.09</v>
      </c>
      <c r="I8" s="172">
        <f>E8*H8</f>
        <v>2.6543680000000003</v>
      </c>
      <c r="O8" s="165">
        <v>2</v>
      </c>
      <c r="AA8" s="138">
        <v>12</v>
      </c>
      <c r="AB8" s="138">
        <v>1</v>
      </c>
      <c r="AC8" s="138">
        <v>1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</row>
    <row r="9" spans="1:15" ht="12.75">
      <c r="A9" s="173"/>
      <c r="B9" s="174"/>
      <c r="C9" s="175" t="s">
        <v>74</v>
      </c>
      <c r="D9" s="176"/>
      <c r="E9" s="177">
        <v>1.0643</v>
      </c>
      <c r="F9" s="178"/>
      <c r="G9" s="179"/>
      <c r="H9" s="180"/>
      <c r="I9" s="180"/>
      <c r="M9" s="181" t="s">
        <v>74</v>
      </c>
      <c r="O9" s="165"/>
    </row>
    <row r="10" spans="1:15" ht="12.75">
      <c r="A10" s="173"/>
      <c r="B10" s="174"/>
      <c r="C10" s="175" t="s">
        <v>75</v>
      </c>
      <c r="D10" s="176"/>
      <c r="E10" s="177">
        <v>0.5716</v>
      </c>
      <c r="F10" s="178"/>
      <c r="G10" s="179"/>
      <c r="H10" s="180"/>
      <c r="I10" s="180"/>
      <c r="M10" s="181" t="s">
        <v>75</v>
      </c>
      <c r="O10" s="165"/>
    </row>
    <row r="11" spans="1:15" ht="12.75">
      <c r="A11" s="173"/>
      <c r="B11" s="174"/>
      <c r="C11" s="175" t="s">
        <v>76</v>
      </c>
      <c r="D11" s="176"/>
      <c r="E11" s="177">
        <v>0.7993</v>
      </c>
      <c r="F11" s="178"/>
      <c r="G11" s="179"/>
      <c r="H11" s="180"/>
      <c r="I11" s="180"/>
      <c r="M11" s="181" t="s">
        <v>76</v>
      </c>
      <c r="O11" s="165"/>
    </row>
    <row r="12" spans="1:57" ht="25.5">
      <c r="A12" s="166">
        <v>2</v>
      </c>
      <c r="B12" s="167" t="s">
        <v>77</v>
      </c>
      <c r="C12" s="168" t="s">
        <v>78</v>
      </c>
      <c r="D12" s="169" t="s">
        <v>79</v>
      </c>
      <c r="E12" s="170">
        <v>112.075</v>
      </c>
      <c r="F12" s="170">
        <v>0</v>
      </c>
      <c r="G12" s="171">
        <f>E12*F12</f>
        <v>0</v>
      </c>
      <c r="H12" s="172">
        <v>0.02093</v>
      </c>
      <c r="I12" s="172">
        <f>E12*H12</f>
        <v>2.3457297500000003</v>
      </c>
      <c r="O12" s="165">
        <v>2</v>
      </c>
      <c r="AA12" s="138">
        <v>12</v>
      </c>
      <c r="AB12" s="138">
        <v>1</v>
      </c>
      <c r="AC12" s="138">
        <v>2</v>
      </c>
      <c r="AZ12" s="138">
        <v>1</v>
      </c>
      <c r="BA12" s="138">
        <f>IF(AZ12=1,G12,0)</f>
        <v>0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</row>
    <row r="13" spans="1:15" ht="12.75">
      <c r="A13" s="173"/>
      <c r="B13" s="174"/>
      <c r="C13" s="175" t="s">
        <v>80</v>
      </c>
      <c r="D13" s="176"/>
      <c r="E13" s="177">
        <v>14.5725</v>
      </c>
      <c r="F13" s="178"/>
      <c r="G13" s="179"/>
      <c r="H13" s="180"/>
      <c r="I13" s="180"/>
      <c r="M13" s="181" t="s">
        <v>80</v>
      </c>
      <c r="O13" s="165"/>
    </row>
    <row r="14" spans="1:15" ht="12.75">
      <c r="A14" s="173"/>
      <c r="B14" s="174"/>
      <c r="C14" s="175" t="s">
        <v>81</v>
      </c>
      <c r="D14" s="176"/>
      <c r="E14" s="177">
        <v>49.5</v>
      </c>
      <c r="F14" s="178"/>
      <c r="G14" s="179"/>
      <c r="H14" s="180"/>
      <c r="I14" s="180"/>
      <c r="M14" s="181" t="s">
        <v>81</v>
      </c>
      <c r="O14" s="165"/>
    </row>
    <row r="15" spans="1:15" ht="12.75">
      <c r="A15" s="173"/>
      <c r="B15" s="174"/>
      <c r="C15" s="175" t="s">
        <v>82</v>
      </c>
      <c r="D15" s="176"/>
      <c r="E15" s="177">
        <v>26.73</v>
      </c>
      <c r="F15" s="178"/>
      <c r="G15" s="179"/>
      <c r="H15" s="180"/>
      <c r="I15" s="180"/>
      <c r="M15" s="181" t="s">
        <v>82</v>
      </c>
      <c r="O15" s="165"/>
    </row>
    <row r="16" spans="1:15" ht="12.75">
      <c r="A16" s="173"/>
      <c r="B16" s="174"/>
      <c r="C16" s="175" t="s">
        <v>83</v>
      </c>
      <c r="D16" s="176"/>
      <c r="E16" s="177">
        <v>21.2725</v>
      </c>
      <c r="F16" s="178"/>
      <c r="G16" s="179"/>
      <c r="H16" s="180"/>
      <c r="I16" s="180"/>
      <c r="M16" s="181" t="s">
        <v>83</v>
      </c>
      <c r="O16" s="165"/>
    </row>
    <row r="17" spans="1:57" ht="12.75">
      <c r="A17" s="166">
        <v>3</v>
      </c>
      <c r="B17" s="167" t="s">
        <v>84</v>
      </c>
      <c r="C17" s="168" t="s">
        <v>85</v>
      </c>
      <c r="D17" s="169" t="s">
        <v>79</v>
      </c>
      <c r="E17" s="170">
        <v>112.075</v>
      </c>
      <c r="F17" s="170">
        <v>0</v>
      </c>
      <c r="G17" s="171">
        <f>E17*F17</f>
        <v>0</v>
      </c>
      <c r="H17" s="172">
        <v>0.00221</v>
      </c>
      <c r="I17" s="172">
        <f>E17*H17</f>
        <v>0.24768575000000004</v>
      </c>
      <c r="O17" s="165">
        <v>2</v>
      </c>
      <c r="AA17" s="138">
        <v>12</v>
      </c>
      <c r="AB17" s="138">
        <v>1</v>
      </c>
      <c r="AC17" s="138">
        <v>3</v>
      </c>
      <c r="AZ17" s="138">
        <v>1</v>
      </c>
      <c r="BA17" s="138">
        <f>IF(AZ17=1,G17,0)</f>
        <v>0</v>
      </c>
      <c r="BB17" s="138">
        <f>IF(AZ17=2,G17,0)</f>
        <v>0</v>
      </c>
      <c r="BC17" s="138">
        <f>IF(AZ17=3,G17,0)</f>
        <v>0</v>
      </c>
      <c r="BD17" s="138">
        <f>IF(AZ17=4,G17,0)</f>
        <v>0</v>
      </c>
      <c r="BE17" s="138">
        <f>IF(AZ17=5,G17,0)</f>
        <v>0</v>
      </c>
    </row>
    <row r="18" spans="1:57" ht="12.75">
      <c r="A18" s="182"/>
      <c r="B18" s="183" t="s">
        <v>66</v>
      </c>
      <c r="C18" s="184" t="str">
        <f>CONCATENATE(B7," ",C7)</f>
        <v>3 Svislé a kompletní konstrukce</v>
      </c>
      <c r="D18" s="182"/>
      <c r="E18" s="185"/>
      <c r="F18" s="185"/>
      <c r="G18" s="186">
        <f>SUM(G7:G17)</f>
        <v>0</v>
      </c>
      <c r="H18" s="187"/>
      <c r="I18" s="188">
        <f>SUM(I7:I17)</f>
        <v>5.247783500000001</v>
      </c>
      <c r="O18" s="165">
        <v>4</v>
      </c>
      <c r="BA18" s="189">
        <f>SUM(BA7:BA17)</f>
        <v>0</v>
      </c>
      <c r="BB18" s="189">
        <f>SUM(BB7:BB17)</f>
        <v>0</v>
      </c>
      <c r="BC18" s="189">
        <f>SUM(BC7:BC17)</f>
        <v>0</v>
      </c>
      <c r="BD18" s="189">
        <f>SUM(BD7:BD17)</f>
        <v>0</v>
      </c>
      <c r="BE18" s="189">
        <f>SUM(BE7:BE17)</f>
        <v>0</v>
      </c>
    </row>
    <row r="19" spans="1:15" ht="12.75">
      <c r="A19" s="158" t="s">
        <v>65</v>
      </c>
      <c r="B19" s="159" t="s">
        <v>86</v>
      </c>
      <c r="C19" s="160" t="s">
        <v>87</v>
      </c>
      <c r="D19" s="161"/>
      <c r="E19" s="162"/>
      <c r="F19" s="162"/>
      <c r="G19" s="163"/>
      <c r="H19" s="164"/>
      <c r="I19" s="164"/>
      <c r="O19" s="165">
        <v>1</v>
      </c>
    </row>
    <row r="20" spans="1:57" ht="12.75">
      <c r="A20" s="166">
        <v>4</v>
      </c>
      <c r="B20" s="167" t="s">
        <v>88</v>
      </c>
      <c r="C20" s="168" t="s">
        <v>89</v>
      </c>
      <c r="D20" s="169" t="s">
        <v>90</v>
      </c>
      <c r="E20" s="170">
        <v>56</v>
      </c>
      <c r="F20" s="170">
        <v>0</v>
      </c>
      <c r="G20" s="171">
        <f>E20*F20</f>
        <v>0</v>
      </c>
      <c r="H20" s="172">
        <v>0.064</v>
      </c>
      <c r="I20" s="172">
        <f>E20*H20</f>
        <v>3.584</v>
      </c>
      <c r="O20" s="165">
        <v>2</v>
      </c>
      <c r="AA20" s="138">
        <v>12</v>
      </c>
      <c r="AB20" s="138">
        <v>1</v>
      </c>
      <c r="AC20" s="138">
        <v>4</v>
      </c>
      <c r="AZ20" s="138">
        <v>1</v>
      </c>
      <c r="BA20" s="138">
        <f>IF(AZ20=1,G20,0)</f>
        <v>0</v>
      </c>
      <c r="BB20" s="138">
        <f>IF(AZ20=2,G20,0)</f>
        <v>0</v>
      </c>
      <c r="BC20" s="138">
        <f>IF(AZ20=3,G20,0)</f>
        <v>0</v>
      </c>
      <c r="BD20" s="138">
        <f>IF(AZ20=4,G20,0)</f>
        <v>0</v>
      </c>
      <c r="BE20" s="138">
        <f>IF(AZ20=5,G20,0)</f>
        <v>0</v>
      </c>
    </row>
    <row r="21" spans="1:15" ht="12.75">
      <c r="A21" s="173"/>
      <c r="B21" s="174"/>
      <c r="C21" s="175" t="s">
        <v>91</v>
      </c>
      <c r="D21" s="176"/>
      <c r="E21" s="177">
        <v>56</v>
      </c>
      <c r="F21" s="178"/>
      <c r="G21" s="179"/>
      <c r="H21" s="180"/>
      <c r="I21" s="180"/>
      <c r="M21" s="181" t="s">
        <v>91</v>
      </c>
      <c r="O21" s="165"/>
    </row>
    <row r="22" spans="1:57" ht="12.75">
      <c r="A22" s="166">
        <v>5</v>
      </c>
      <c r="B22" s="167" t="s">
        <v>92</v>
      </c>
      <c r="C22" s="168" t="s">
        <v>93</v>
      </c>
      <c r="D22" s="169" t="s">
        <v>79</v>
      </c>
      <c r="E22" s="170">
        <v>125.46</v>
      </c>
      <c r="F22" s="170">
        <v>0</v>
      </c>
      <c r="G22" s="171">
        <f>E22*F22</f>
        <v>0</v>
      </c>
      <c r="H22" s="172">
        <v>0.013</v>
      </c>
      <c r="I22" s="172">
        <f>E22*H22</f>
        <v>1.6309799999999999</v>
      </c>
      <c r="O22" s="165">
        <v>2</v>
      </c>
      <c r="AA22" s="138">
        <v>12</v>
      </c>
      <c r="AB22" s="138">
        <v>1</v>
      </c>
      <c r="AC22" s="138">
        <v>5</v>
      </c>
      <c r="AZ22" s="138">
        <v>1</v>
      </c>
      <c r="BA22" s="138">
        <f>IF(AZ22=1,G22,0)</f>
        <v>0</v>
      </c>
      <c r="BB22" s="138">
        <f>IF(AZ22=2,G22,0)</f>
        <v>0</v>
      </c>
      <c r="BC22" s="138">
        <f>IF(AZ22=3,G22,0)</f>
        <v>0</v>
      </c>
      <c r="BD22" s="138">
        <f>IF(AZ22=4,G22,0)</f>
        <v>0</v>
      </c>
      <c r="BE22" s="138">
        <f>IF(AZ22=5,G22,0)</f>
        <v>0</v>
      </c>
    </row>
    <row r="23" spans="1:15" ht="12.75">
      <c r="A23" s="173"/>
      <c r="B23" s="174"/>
      <c r="C23" s="175" t="s">
        <v>94</v>
      </c>
      <c r="D23" s="176"/>
      <c r="E23" s="177">
        <v>125.46</v>
      </c>
      <c r="F23" s="178"/>
      <c r="G23" s="179"/>
      <c r="H23" s="180"/>
      <c r="I23" s="180"/>
      <c r="M23" s="181" t="s">
        <v>94</v>
      </c>
      <c r="O23" s="165"/>
    </row>
    <row r="24" spans="1:57" ht="12.75">
      <c r="A24" s="182"/>
      <c r="B24" s="183" t="s">
        <v>66</v>
      </c>
      <c r="C24" s="184" t="str">
        <f>CONCATENATE(B19," ",C19)</f>
        <v>4 Vodorovné konstrukce</v>
      </c>
      <c r="D24" s="182"/>
      <c r="E24" s="185"/>
      <c r="F24" s="185"/>
      <c r="G24" s="186">
        <f>SUM(G19:G23)</f>
        <v>0</v>
      </c>
      <c r="H24" s="187"/>
      <c r="I24" s="188">
        <f>SUM(I19:I23)</f>
        <v>5.21498</v>
      </c>
      <c r="O24" s="165">
        <v>4</v>
      </c>
      <c r="BA24" s="189">
        <f>SUM(BA19:BA23)</f>
        <v>0</v>
      </c>
      <c r="BB24" s="189">
        <f>SUM(BB19:BB23)</f>
        <v>0</v>
      </c>
      <c r="BC24" s="189">
        <f>SUM(BC19:BC23)</f>
        <v>0</v>
      </c>
      <c r="BD24" s="189">
        <f>SUM(BD19:BD23)</f>
        <v>0</v>
      </c>
      <c r="BE24" s="189">
        <f>SUM(BE19:BE23)</f>
        <v>0</v>
      </c>
    </row>
    <row r="25" spans="1:15" ht="12.75">
      <c r="A25" s="158" t="s">
        <v>65</v>
      </c>
      <c r="B25" s="159" t="s">
        <v>95</v>
      </c>
      <c r="C25" s="160" t="s">
        <v>96</v>
      </c>
      <c r="D25" s="161"/>
      <c r="E25" s="162"/>
      <c r="F25" s="162"/>
      <c r="G25" s="163"/>
      <c r="H25" s="164"/>
      <c r="I25" s="164"/>
      <c r="O25" s="165">
        <v>1</v>
      </c>
    </row>
    <row r="26" spans="1:57" ht="12.75">
      <c r="A26" s="166">
        <v>6</v>
      </c>
      <c r="B26" s="167" t="s">
        <v>97</v>
      </c>
      <c r="C26" s="168" t="s">
        <v>98</v>
      </c>
      <c r="D26" s="169" t="s">
        <v>99</v>
      </c>
      <c r="E26" s="170">
        <v>120.46</v>
      </c>
      <c r="F26" s="170">
        <v>0</v>
      </c>
      <c r="G26" s="171">
        <f>E26*F26</f>
        <v>0</v>
      </c>
      <c r="H26" s="172">
        <v>0.00372</v>
      </c>
      <c r="I26" s="172">
        <f>E26*H26</f>
        <v>0.4481112</v>
      </c>
      <c r="O26" s="165">
        <v>2</v>
      </c>
      <c r="AA26" s="138">
        <v>12</v>
      </c>
      <c r="AB26" s="138">
        <v>1</v>
      </c>
      <c r="AC26" s="138">
        <v>6</v>
      </c>
      <c r="AZ26" s="138">
        <v>1</v>
      </c>
      <c r="BA26" s="138">
        <f>IF(AZ26=1,G26,0)</f>
        <v>0</v>
      </c>
      <c r="BB26" s="138">
        <f>IF(AZ26=2,G26,0)</f>
        <v>0</v>
      </c>
      <c r="BC26" s="138">
        <f>IF(AZ26=3,G26,0)</f>
        <v>0</v>
      </c>
      <c r="BD26" s="138">
        <f>IF(AZ26=4,G26,0)</f>
        <v>0</v>
      </c>
      <c r="BE26" s="138">
        <f>IF(AZ26=5,G26,0)</f>
        <v>0</v>
      </c>
    </row>
    <row r="27" spans="1:15" ht="12.75">
      <c r="A27" s="173"/>
      <c r="B27" s="174"/>
      <c r="C27" s="175" t="s">
        <v>100</v>
      </c>
      <c r="D27" s="176"/>
      <c r="E27" s="177">
        <v>14.15</v>
      </c>
      <c r="F27" s="178"/>
      <c r="G27" s="179"/>
      <c r="H27" s="180"/>
      <c r="I27" s="180"/>
      <c r="M27" s="181" t="s">
        <v>100</v>
      </c>
      <c r="O27" s="165"/>
    </row>
    <row r="28" spans="1:15" ht="12.75">
      <c r="A28" s="173"/>
      <c r="B28" s="174"/>
      <c r="C28" s="175" t="s">
        <v>101</v>
      </c>
      <c r="D28" s="176"/>
      <c r="E28" s="177">
        <v>57.64</v>
      </c>
      <c r="F28" s="178"/>
      <c r="G28" s="179"/>
      <c r="H28" s="180"/>
      <c r="I28" s="180"/>
      <c r="M28" s="181" t="s">
        <v>101</v>
      </c>
      <c r="O28" s="165"/>
    </row>
    <row r="29" spans="1:15" ht="12.75">
      <c r="A29" s="173"/>
      <c r="B29" s="174"/>
      <c r="C29" s="175" t="s">
        <v>102</v>
      </c>
      <c r="D29" s="176"/>
      <c r="E29" s="177">
        <v>30.02</v>
      </c>
      <c r="F29" s="178"/>
      <c r="G29" s="179"/>
      <c r="H29" s="180"/>
      <c r="I29" s="180"/>
      <c r="M29" s="181" t="s">
        <v>102</v>
      </c>
      <c r="O29" s="165"/>
    </row>
    <row r="30" spans="1:15" ht="12.75">
      <c r="A30" s="173"/>
      <c r="B30" s="174"/>
      <c r="C30" s="175" t="s">
        <v>103</v>
      </c>
      <c r="D30" s="176"/>
      <c r="E30" s="177">
        <v>18.65</v>
      </c>
      <c r="F30" s="178"/>
      <c r="G30" s="179"/>
      <c r="H30" s="180"/>
      <c r="I30" s="180"/>
      <c r="M30" s="181" t="s">
        <v>103</v>
      </c>
      <c r="O30" s="165"/>
    </row>
    <row r="31" spans="1:57" ht="12.75">
      <c r="A31" s="182"/>
      <c r="B31" s="183" t="s">
        <v>66</v>
      </c>
      <c r="C31" s="184" t="str">
        <f>CONCATENATE(B25," ",C25)</f>
        <v>61 Upravy povrchů vnitřní</v>
      </c>
      <c r="D31" s="182"/>
      <c r="E31" s="185"/>
      <c r="F31" s="185"/>
      <c r="G31" s="186">
        <f>SUM(G25:G30)</f>
        <v>0</v>
      </c>
      <c r="H31" s="187"/>
      <c r="I31" s="188">
        <f>SUM(I25:I30)</f>
        <v>0.4481112</v>
      </c>
      <c r="O31" s="165">
        <v>4</v>
      </c>
      <c r="BA31" s="189">
        <f>SUM(BA25:BA30)</f>
        <v>0</v>
      </c>
      <c r="BB31" s="189">
        <f>SUM(BB25:BB30)</f>
        <v>0</v>
      </c>
      <c r="BC31" s="189">
        <f>SUM(BC25:BC30)</f>
        <v>0</v>
      </c>
      <c r="BD31" s="189">
        <f>SUM(BD25:BD30)</f>
        <v>0</v>
      </c>
      <c r="BE31" s="189">
        <f>SUM(BE25:BE30)</f>
        <v>0</v>
      </c>
    </row>
    <row r="32" spans="1:15" ht="12.75">
      <c r="A32" s="158" t="s">
        <v>65</v>
      </c>
      <c r="B32" s="159" t="s">
        <v>104</v>
      </c>
      <c r="C32" s="160" t="s">
        <v>105</v>
      </c>
      <c r="D32" s="161"/>
      <c r="E32" s="162"/>
      <c r="F32" s="162"/>
      <c r="G32" s="163"/>
      <c r="H32" s="164"/>
      <c r="I32" s="164"/>
      <c r="O32" s="165">
        <v>1</v>
      </c>
    </row>
    <row r="33" spans="1:57" ht="12.75">
      <c r="A33" s="166">
        <v>7</v>
      </c>
      <c r="B33" s="167" t="s">
        <v>106</v>
      </c>
      <c r="C33" s="168" t="s">
        <v>107</v>
      </c>
      <c r="D33" s="169" t="s">
        <v>79</v>
      </c>
      <c r="E33" s="170">
        <v>125.46</v>
      </c>
      <c r="F33" s="170">
        <v>0</v>
      </c>
      <c r="G33" s="171">
        <f>E33*F33</f>
        <v>0</v>
      </c>
      <c r="H33" s="172">
        <v>3E-05</v>
      </c>
      <c r="I33" s="172">
        <f>E33*H33</f>
        <v>0.0037638</v>
      </c>
      <c r="O33" s="165">
        <v>2</v>
      </c>
      <c r="AA33" s="138">
        <v>12</v>
      </c>
      <c r="AB33" s="138">
        <v>7</v>
      </c>
      <c r="AC33" s="138">
        <v>7</v>
      </c>
      <c r="AZ33" s="138">
        <v>2</v>
      </c>
      <c r="BA33" s="138">
        <f>IF(AZ33=1,G33,0)</f>
        <v>0</v>
      </c>
      <c r="BB33" s="138">
        <f>IF(AZ33=2,G33,0)</f>
        <v>0</v>
      </c>
      <c r="BC33" s="138">
        <f>IF(AZ33=3,G33,0)</f>
        <v>0</v>
      </c>
      <c r="BD33" s="138">
        <f>IF(AZ33=4,G33,0)</f>
        <v>0</v>
      </c>
      <c r="BE33" s="138">
        <f>IF(AZ33=5,G33,0)</f>
        <v>0</v>
      </c>
    </row>
    <row r="34" spans="1:57" ht="12.75">
      <c r="A34" s="166">
        <v>8</v>
      </c>
      <c r="B34" s="167" t="s">
        <v>108</v>
      </c>
      <c r="C34" s="168" t="s">
        <v>241</v>
      </c>
      <c r="D34" s="169" t="s">
        <v>79</v>
      </c>
      <c r="E34" s="170">
        <v>128.5965</v>
      </c>
      <c r="F34" s="170">
        <v>0</v>
      </c>
      <c r="G34" s="171">
        <f>E34*F34</f>
        <v>0</v>
      </c>
      <c r="H34" s="172">
        <v>0.0056</v>
      </c>
      <c r="I34" s="172">
        <f>E34*H34</f>
        <v>0.7201403999999999</v>
      </c>
      <c r="O34" s="165">
        <v>2</v>
      </c>
      <c r="AA34" s="138">
        <v>12</v>
      </c>
      <c r="AB34" s="138">
        <v>7</v>
      </c>
      <c r="AC34" s="138">
        <v>8</v>
      </c>
      <c r="AZ34" s="138">
        <v>2</v>
      </c>
      <c r="BA34" s="138">
        <f>IF(AZ34=1,G34,0)</f>
        <v>0</v>
      </c>
      <c r="BB34" s="138">
        <f>IF(AZ34=2,G34,0)</f>
        <v>0</v>
      </c>
      <c r="BC34" s="138">
        <f>IF(AZ34=3,G34,0)</f>
        <v>0</v>
      </c>
      <c r="BD34" s="138">
        <f>IF(AZ34=4,G34,0)</f>
        <v>0</v>
      </c>
      <c r="BE34" s="138">
        <f>IF(AZ34=5,G34,0)</f>
        <v>0</v>
      </c>
    </row>
    <row r="35" spans="1:15" ht="12.75">
      <c r="A35" s="173"/>
      <c r="B35" s="174"/>
      <c r="C35" s="175" t="s">
        <v>109</v>
      </c>
      <c r="D35" s="176"/>
      <c r="E35" s="177">
        <v>128.5965</v>
      </c>
      <c r="F35" s="178"/>
      <c r="G35" s="179"/>
      <c r="H35" s="180"/>
      <c r="I35" s="180"/>
      <c r="M35" s="181" t="s">
        <v>109</v>
      </c>
      <c r="O35" s="165"/>
    </row>
    <row r="36" spans="1:57" ht="12.75">
      <c r="A36" s="166">
        <v>9</v>
      </c>
      <c r="B36" s="167" t="s">
        <v>110</v>
      </c>
      <c r="C36" s="168" t="s">
        <v>111</v>
      </c>
      <c r="D36" s="169" t="s">
        <v>79</v>
      </c>
      <c r="E36" s="170">
        <v>112.075</v>
      </c>
      <c r="F36" s="170">
        <v>0</v>
      </c>
      <c r="G36" s="171">
        <f>E36*F36</f>
        <v>0</v>
      </c>
      <c r="H36" s="172">
        <v>0</v>
      </c>
      <c r="I36" s="172">
        <f>E36*H36</f>
        <v>0</v>
      </c>
      <c r="O36" s="165">
        <v>2</v>
      </c>
      <c r="AA36" s="138">
        <v>12</v>
      </c>
      <c r="AB36" s="138">
        <v>7</v>
      </c>
      <c r="AC36" s="138">
        <v>9</v>
      </c>
      <c r="AZ36" s="138">
        <v>2</v>
      </c>
      <c r="BA36" s="138">
        <f>IF(AZ36=1,G36,0)</f>
        <v>0</v>
      </c>
      <c r="BB36" s="138">
        <f>IF(AZ36=2,G36,0)</f>
        <v>0</v>
      </c>
      <c r="BC36" s="138">
        <f>IF(AZ36=3,G36,0)</f>
        <v>0</v>
      </c>
      <c r="BD36" s="138">
        <f>IF(AZ36=4,G36,0)</f>
        <v>0</v>
      </c>
      <c r="BE36" s="138">
        <f>IF(AZ36=5,G36,0)</f>
        <v>0</v>
      </c>
    </row>
    <row r="37" spans="1:57" ht="25.5">
      <c r="A37" s="166">
        <v>10</v>
      </c>
      <c r="B37" s="167" t="s">
        <v>112</v>
      </c>
      <c r="C37" s="168" t="s">
        <v>242</v>
      </c>
      <c r="D37" s="169" t="s">
        <v>79</v>
      </c>
      <c r="E37" s="170">
        <v>114.8769</v>
      </c>
      <c r="F37" s="170">
        <v>0</v>
      </c>
      <c r="G37" s="171">
        <f>E37*F37</f>
        <v>0</v>
      </c>
      <c r="H37" s="172">
        <v>0.0032</v>
      </c>
      <c r="I37" s="172">
        <f>E37*H37</f>
        <v>0.36760608000000006</v>
      </c>
      <c r="O37" s="165">
        <v>2</v>
      </c>
      <c r="AA37" s="138">
        <v>12</v>
      </c>
      <c r="AB37" s="138">
        <v>7</v>
      </c>
      <c r="AC37" s="138">
        <v>10</v>
      </c>
      <c r="AZ37" s="138">
        <v>2</v>
      </c>
      <c r="BA37" s="138">
        <f>IF(AZ37=1,G37,0)</f>
        <v>0</v>
      </c>
      <c r="BB37" s="138">
        <f>IF(AZ37=2,G37,0)</f>
        <v>0</v>
      </c>
      <c r="BC37" s="138">
        <f>IF(AZ37=3,G37,0)</f>
        <v>0</v>
      </c>
      <c r="BD37" s="138">
        <f>IF(AZ37=4,G37,0)</f>
        <v>0</v>
      </c>
      <c r="BE37" s="138">
        <f>IF(AZ37=5,G37,0)</f>
        <v>0</v>
      </c>
    </row>
    <row r="38" spans="1:15" ht="12.75">
      <c r="A38" s="173"/>
      <c r="B38" s="174"/>
      <c r="C38" s="175" t="s">
        <v>113</v>
      </c>
      <c r="D38" s="176"/>
      <c r="E38" s="177">
        <v>114.8769</v>
      </c>
      <c r="F38" s="178"/>
      <c r="G38" s="179"/>
      <c r="H38" s="180"/>
      <c r="I38" s="180"/>
      <c r="M38" s="181" t="s">
        <v>113</v>
      </c>
      <c r="O38" s="165"/>
    </row>
    <row r="39" spans="1:57" ht="12.75">
      <c r="A39" s="182"/>
      <c r="B39" s="183" t="s">
        <v>66</v>
      </c>
      <c r="C39" s="184" t="str">
        <f>CONCATENATE(B32," ",C32)</f>
        <v>713 Izolace tepelné</v>
      </c>
      <c r="D39" s="182"/>
      <c r="E39" s="185"/>
      <c r="F39" s="185"/>
      <c r="G39" s="186">
        <f>SUM(G32:G38)</f>
        <v>0</v>
      </c>
      <c r="H39" s="187"/>
      <c r="I39" s="188">
        <f>SUM(I32:I38)</f>
        <v>1.09151028</v>
      </c>
      <c r="O39" s="165">
        <v>4</v>
      </c>
      <c r="BA39" s="189">
        <f>SUM(BA32:BA38)</f>
        <v>0</v>
      </c>
      <c r="BB39" s="189">
        <f>SUM(BB32:BB38)</f>
        <v>0</v>
      </c>
      <c r="BC39" s="189">
        <f>SUM(BC32:BC38)</f>
        <v>0</v>
      </c>
      <c r="BD39" s="189">
        <f>SUM(BD32:BD38)</f>
        <v>0</v>
      </c>
      <c r="BE39" s="189">
        <f>SUM(BE32:BE38)</f>
        <v>0</v>
      </c>
    </row>
    <row r="40" spans="1:15" ht="12.75">
      <c r="A40" s="158" t="s">
        <v>65</v>
      </c>
      <c r="B40" s="159" t="s">
        <v>114</v>
      </c>
      <c r="C40" s="160" t="s">
        <v>115</v>
      </c>
      <c r="D40" s="161"/>
      <c r="E40" s="162"/>
      <c r="F40" s="162"/>
      <c r="G40" s="163"/>
      <c r="H40" s="164"/>
      <c r="I40" s="164"/>
      <c r="O40" s="165">
        <v>1</v>
      </c>
    </row>
    <row r="41" spans="1:57" ht="12.75">
      <c r="A41" s="166">
        <v>11</v>
      </c>
      <c r="B41" s="167" t="s">
        <v>116</v>
      </c>
      <c r="C41" s="168" t="s">
        <v>117</v>
      </c>
      <c r="D41" s="169" t="s">
        <v>79</v>
      </c>
      <c r="E41" s="170">
        <v>125.46</v>
      </c>
      <c r="F41" s="170">
        <v>0</v>
      </c>
      <c r="G41" s="171">
        <f>E41*F41</f>
        <v>0</v>
      </c>
      <c r="H41" s="172">
        <v>0</v>
      </c>
      <c r="I41" s="172">
        <f>E41*H41</f>
        <v>0</v>
      </c>
      <c r="O41" s="165">
        <v>2</v>
      </c>
      <c r="AA41" s="138">
        <v>12</v>
      </c>
      <c r="AB41" s="138">
        <v>7</v>
      </c>
      <c r="AC41" s="138">
        <v>11</v>
      </c>
      <c r="AZ41" s="138">
        <v>2</v>
      </c>
      <c r="BA41" s="138">
        <f>IF(AZ41=1,G41,0)</f>
        <v>0</v>
      </c>
      <c r="BB41" s="138">
        <f>IF(AZ41=2,G41,0)</f>
        <v>0</v>
      </c>
      <c r="BC41" s="138">
        <f>IF(AZ41=3,G41,0)</f>
        <v>0</v>
      </c>
      <c r="BD41" s="138">
        <f>IF(AZ41=4,G41,0)</f>
        <v>0</v>
      </c>
      <c r="BE41" s="138">
        <f>IF(AZ41=5,G41,0)</f>
        <v>0</v>
      </c>
    </row>
    <row r="42" spans="1:15" ht="12.75">
      <c r="A42" s="173"/>
      <c r="B42" s="174"/>
      <c r="C42" s="175" t="s">
        <v>94</v>
      </c>
      <c r="D42" s="176"/>
      <c r="E42" s="177">
        <v>125.46</v>
      </c>
      <c r="F42" s="178"/>
      <c r="G42" s="179"/>
      <c r="H42" s="180"/>
      <c r="I42" s="180"/>
      <c r="M42" s="181" t="s">
        <v>94</v>
      </c>
      <c r="O42" s="165"/>
    </row>
    <row r="43" spans="1:15" ht="12.75">
      <c r="A43" s="173"/>
      <c r="B43" s="174"/>
      <c r="C43" s="175"/>
      <c r="D43" s="176"/>
      <c r="E43" s="177">
        <v>0</v>
      </c>
      <c r="F43" s="178"/>
      <c r="G43" s="179"/>
      <c r="H43" s="180"/>
      <c r="I43" s="180"/>
      <c r="M43" s="181"/>
      <c r="O43" s="165"/>
    </row>
    <row r="44" spans="1:57" ht="12.75">
      <c r="A44" s="166">
        <v>12</v>
      </c>
      <c r="B44" s="167" t="s">
        <v>118</v>
      </c>
      <c r="C44" s="168" t="s">
        <v>119</v>
      </c>
      <c r="D44" s="169" t="s">
        <v>99</v>
      </c>
      <c r="E44" s="170">
        <v>138.9</v>
      </c>
      <c r="F44" s="170">
        <v>0</v>
      </c>
      <c r="G44" s="171">
        <f>E44*F44</f>
        <v>0</v>
      </c>
      <c r="H44" s="172">
        <v>0.00017</v>
      </c>
      <c r="I44" s="172">
        <f>E44*H44</f>
        <v>0.023613000000000002</v>
      </c>
      <c r="O44" s="165">
        <v>2</v>
      </c>
      <c r="AA44" s="138">
        <v>12</v>
      </c>
      <c r="AB44" s="138">
        <v>7</v>
      </c>
      <c r="AC44" s="138">
        <v>12</v>
      </c>
      <c r="AZ44" s="138">
        <v>2</v>
      </c>
      <c r="BA44" s="138">
        <f>IF(AZ44=1,G44,0)</f>
        <v>0</v>
      </c>
      <c r="BB44" s="138">
        <f>IF(AZ44=2,G44,0)</f>
        <v>0</v>
      </c>
      <c r="BC44" s="138">
        <f>IF(AZ44=3,G44,0)</f>
        <v>0</v>
      </c>
      <c r="BD44" s="138">
        <f>IF(AZ44=4,G44,0)</f>
        <v>0</v>
      </c>
      <c r="BE44" s="138">
        <f>IF(AZ44=5,G44,0)</f>
        <v>0</v>
      </c>
    </row>
    <row r="45" spans="1:15" ht="12.75">
      <c r="A45" s="173"/>
      <c r="B45" s="174"/>
      <c r="C45" s="175" t="s">
        <v>120</v>
      </c>
      <c r="D45" s="176"/>
      <c r="E45" s="177">
        <v>19.75</v>
      </c>
      <c r="F45" s="178"/>
      <c r="G45" s="179"/>
      <c r="H45" s="180"/>
      <c r="I45" s="180"/>
      <c r="M45" s="181" t="s">
        <v>120</v>
      </c>
      <c r="O45" s="165"/>
    </row>
    <row r="46" spans="1:15" ht="12.75">
      <c r="A46" s="173"/>
      <c r="B46" s="174"/>
      <c r="C46" s="175" t="s">
        <v>121</v>
      </c>
      <c r="D46" s="176"/>
      <c r="E46" s="177">
        <v>57.6</v>
      </c>
      <c r="F46" s="178"/>
      <c r="G46" s="179"/>
      <c r="H46" s="180"/>
      <c r="I46" s="180"/>
      <c r="M46" s="181" t="s">
        <v>121</v>
      </c>
      <c r="O46" s="165"/>
    </row>
    <row r="47" spans="1:15" ht="12.75">
      <c r="A47" s="173"/>
      <c r="B47" s="174"/>
      <c r="C47" s="175" t="s">
        <v>122</v>
      </c>
      <c r="D47" s="176"/>
      <c r="E47" s="177">
        <v>36</v>
      </c>
      <c r="F47" s="178"/>
      <c r="G47" s="179"/>
      <c r="H47" s="180"/>
      <c r="I47" s="180"/>
      <c r="M47" s="181" t="s">
        <v>122</v>
      </c>
      <c r="O47" s="165"/>
    </row>
    <row r="48" spans="1:15" ht="12.75">
      <c r="A48" s="173"/>
      <c r="B48" s="174"/>
      <c r="C48" s="175" t="s">
        <v>123</v>
      </c>
      <c r="D48" s="176"/>
      <c r="E48" s="177">
        <v>25.55</v>
      </c>
      <c r="F48" s="178"/>
      <c r="G48" s="179"/>
      <c r="H48" s="180"/>
      <c r="I48" s="180"/>
      <c r="M48" s="181" t="s">
        <v>123</v>
      </c>
      <c r="O48" s="165"/>
    </row>
    <row r="49" spans="1:57" ht="12.75">
      <c r="A49" s="166">
        <v>13</v>
      </c>
      <c r="B49" s="167" t="s">
        <v>124</v>
      </c>
      <c r="C49" s="168" t="s">
        <v>125</v>
      </c>
      <c r="D49" s="169" t="s">
        <v>79</v>
      </c>
      <c r="E49" s="170">
        <v>112.075</v>
      </c>
      <c r="F49" s="170">
        <v>0</v>
      </c>
      <c r="G49" s="171">
        <f>E49*F49</f>
        <v>0</v>
      </c>
      <c r="H49" s="172">
        <v>0.00017</v>
      </c>
      <c r="I49" s="172">
        <f>E49*H49</f>
        <v>0.01905275</v>
      </c>
      <c r="O49" s="165">
        <v>2</v>
      </c>
      <c r="AA49" s="138">
        <v>12</v>
      </c>
      <c r="AB49" s="138">
        <v>7</v>
      </c>
      <c r="AC49" s="138">
        <v>13</v>
      </c>
      <c r="AZ49" s="138">
        <v>2</v>
      </c>
      <c r="BA49" s="138">
        <f>IF(AZ49=1,G49,0)</f>
        <v>0</v>
      </c>
      <c r="BB49" s="138">
        <f>IF(AZ49=2,G49,0)</f>
        <v>0</v>
      </c>
      <c r="BC49" s="138">
        <f>IF(AZ49=3,G49,0)</f>
        <v>0</v>
      </c>
      <c r="BD49" s="138">
        <f>IF(AZ49=4,G49,0)</f>
        <v>0</v>
      </c>
      <c r="BE49" s="138">
        <f>IF(AZ49=5,G49,0)</f>
        <v>0</v>
      </c>
    </row>
    <row r="50" spans="1:57" ht="12.75">
      <c r="A50" s="166">
        <v>14</v>
      </c>
      <c r="B50" s="167" t="s">
        <v>126</v>
      </c>
      <c r="C50" s="168" t="s">
        <v>127</v>
      </c>
      <c r="D50" s="169" t="s">
        <v>73</v>
      </c>
      <c r="E50" s="170">
        <v>5.537</v>
      </c>
      <c r="F50" s="170">
        <v>0</v>
      </c>
      <c r="G50" s="171">
        <f>E50*F50</f>
        <v>0</v>
      </c>
      <c r="H50" s="172">
        <v>0</v>
      </c>
      <c r="I50" s="172">
        <f>E50*H50</f>
        <v>0</v>
      </c>
      <c r="O50" s="165">
        <v>2</v>
      </c>
      <c r="AA50" s="138">
        <v>12</v>
      </c>
      <c r="AB50" s="138">
        <v>7</v>
      </c>
      <c r="AC50" s="138">
        <v>14</v>
      </c>
      <c r="AZ50" s="138">
        <v>2</v>
      </c>
      <c r="BA50" s="138">
        <f>IF(AZ50=1,G50,0)</f>
        <v>0</v>
      </c>
      <c r="BB50" s="138">
        <f>IF(AZ50=2,G50,0)</f>
        <v>0</v>
      </c>
      <c r="BC50" s="138">
        <f>IF(AZ50=3,G50,0)</f>
        <v>0</v>
      </c>
      <c r="BD50" s="138">
        <f>IF(AZ50=4,G50,0)</f>
        <v>0</v>
      </c>
      <c r="BE50" s="138">
        <f>IF(AZ50=5,G50,0)</f>
        <v>0</v>
      </c>
    </row>
    <row r="51" spans="1:57" ht="12.75">
      <c r="A51" s="166">
        <v>15</v>
      </c>
      <c r="B51" s="167" t="s">
        <v>128</v>
      </c>
      <c r="C51" s="168" t="s">
        <v>129</v>
      </c>
      <c r="D51" s="169" t="s">
        <v>79</v>
      </c>
      <c r="E51" s="170">
        <v>250.92</v>
      </c>
      <c r="F51" s="170">
        <v>0</v>
      </c>
      <c r="G51" s="171">
        <f>E51*F51</f>
        <v>0</v>
      </c>
      <c r="H51" s="172">
        <v>0</v>
      </c>
      <c r="I51" s="172">
        <f>E51*H51</f>
        <v>0</v>
      </c>
      <c r="O51" s="165">
        <v>2</v>
      </c>
      <c r="AA51" s="138">
        <v>12</v>
      </c>
      <c r="AB51" s="138">
        <v>7</v>
      </c>
      <c r="AC51" s="138">
        <v>15</v>
      </c>
      <c r="AZ51" s="138">
        <v>2</v>
      </c>
      <c r="BA51" s="138">
        <f>IF(AZ51=1,G51,0)</f>
        <v>0</v>
      </c>
      <c r="BB51" s="138">
        <f>IF(AZ51=2,G51,0)</f>
        <v>0</v>
      </c>
      <c r="BC51" s="138">
        <f>IF(AZ51=3,G51,0)</f>
        <v>0</v>
      </c>
      <c r="BD51" s="138">
        <f>IF(AZ51=4,G51,0)</f>
        <v>0</v>
      </c>
      <c r="BE51" s="138">
        <f>IF(AZ51=5,G51,0)</f>
        <v>0</v>
      </c>
    </row>
    <row r="52" spans="1:15" ht="12.75">
      <c r="A52" s="173"/>
      <c r="B52" s="174"/>
      <c r="C52" s="175" t="s">
        <v>130</v>
      </c>
      <c r="D52" s="176"/>
      <c r="E52" s="177">
        <v>0</v>
      </c>
      <c r="F52" s="178"/>
      <c r="G52" s="179"/>
      <c r="H52" s="180"/>
      <c r="I52" s="180"/>
      <c r="M52" s="181" t="s">
        <v>130</v>
      </c>
      <c r="O52" s="165"/>
    </row>
    <row r="53" spans="1:15" ht="12.75">
      <c r="A53" s="173"/>
      <c r="B53" s="174"/>
      <c r="C53" s="175" t="s">
        <v>131</v>
      </c>
      <c r="D53" s="176"/>
      <c r="E53" s="177">
        <v>125.46</v>
      </c>
      <c r="F53" s="178"/>
      <c r="G53" s="179"/>
      <c r="H53" s="180"/>
      <c r="I53" s="180"/>
      <c r="M53" s="181" t="s">
        <v>131</v>
      </c>
      <c r="O53" s="165"/>
    </row>
    <row r="54" spans="1:15" ht="12.75">
      <c r="A54" s="173"/>
      <c r="B54" s="174"/>
      <c r="C54" s="175" t="s">
        <v>132</v>
      </c>
      <c r="D54" s="176"/>
      <c r="E54" s="177">
        <v>0</v>
      </c>
      <c r="F54" s="178"/>
      <c r="G54" s="179"/>
      <c r="H54" s="180"/>
      <c r="I54" s="180"/>
      <c r="M54" s="181" t="s">
        <v>132</v>
      </c>
      <c r="O54" s="165"/>
    </row>
    <row r="55" spans="1:15" ht="12.75">
      <c r="A55" s="173"/>
      <c r="B55" s="174"/>
      <c r="C55" s="175" t="s">
        <v>131</v>
      </c>
      <c r="D55" s="176"/>
      <c r="E55" s="177">
        <v>125.46</v>
      </c>
      <c r="F55" s="178"/>
      <c r="G55" s="179"/>
      <c r="H55" s="180"/>
      <c r="I55" s="180"/>
      <c r="M55" s="181" t="s">
        <v>131</v>
      </c>
      <c r="O55" s="165"/>
    </row>
    <row r="56" spans="1:57" ht="12.75">
      <c r="A56" s="166">
        <v>16</v>
      </c>
      <c r="B56" s="167" t="s">
        <v>133</v>
      </c>
      <c r="C56" s="168" t="s">
        <v>134</v>
      </c>
      <c r="D56" s="169" t="s">
        <v>79</v>
      </c>
      <c r="E56" s="170">
        <v>125.46</v>
      </c>
      <c r="F56" s="170">
        <v>0</v>
      </c>
      <c r="G56" s="171">
        <f>E56*F56</f>
        <v>0</v>
      </c>
      <c r="H56" s="172">
        <v>1E-05</v>
      </c>
      <c r="I56" s="172">
        <f>E56*H56</f>
        <v>0.0012546</v>
      </c>
      <c r="O56" s="165">
        <v>2</v>
      </c>
      <c r="AA56" s="138">
        <v>12</v>
      </c>
      <c r="AB56" s="138">
        <v>7</v>
      </c>
      <c r="AC56" s="138">
        <v>16</v>
      </c>
      <c r="AZ56" s="138">
        <v>2</v>
      </c>
      <c r="BA56" s="138">
        <f>IF(AZ56=1,G56,0)</f>
        <v>0</v>
      </c>
      <c r="BB56" s="138">
        <f>IF(AZ56=2,G56,0)</f>
        <v>0</v>
      </c>
      <c r="BC56" s="138">
        <f>IF(AZ56=3,G56,0)</f>
        <v>0</v>
      </c>
      <c r="BD56" s="138">
        <f>IF(AZ56=4,G56,0)</f>
        <v>0</v>
      </c>
      <c r="BE56" s="138">
        <f>IF(AZ56=5,G56,0)</f>
        <v>0</v>
      </c>
    </row>
    <row r="57" spans="1:57" ht="12.75">
      <c r="A57" s="166">
        <v>17</v>
      </c>
      <c r="B57" s="167" t="s">
        <v>135</v>
      </c>
      <c r="C57" s="168" t="s">
        <v>136</v>
      </c>
      <c r="D57" s="169" t="s">
        <v>79</v>
      </c>
      <c r="E57" s="170">
        <v>131.733</v>
      </c>
      <c r="F57" s="170">
        <v>0</v>
      </c>
      <c r="G57" s="171">
        <f>E57*F57</f>
        <v>0</v>
      </c>
      <c r="H57" s="172">
        <v>0.0113</v>
      </c>
      <c r="I57" s="172">
        <f>E57*H57</f>
        <v>1.4885829</v>
      </c>
      <c r="O57" s="165">
        <v>2</v>
      </c>
      <c r="AA57" s="138">
        <v>12</v>
      </c>
      <c r="AB57" s="138">
        <v>7</v>
      </c>
      <c r="AC57" s="138">
        <v>17</v>
      </c>
      <c r="AZ57" s="138">
        <v>2</v>
      </c>
      <c r="BA57" s="138">
        <f>IF(AZ57=1,G57,0)</f>
        <v>0</v>
      </c>
      <c r="BB57" s="138">
        <f>IF(AZ57=2,G57,0)</f>
        <v>0</v>
      </c>
      <c r="BC57" s="138">
        <f>IF(AZ57=3,G57,0)</f>
        <v>0</v>
      </c>
      <c r="BD57" s="138">
        <f>IF(AZ57=4,G57,0)</f>
        <v>0</v>
      </c>
      <c r="BE57" s="138">
        <f>IF(AZ57=5,G57,0)</f>
        <v>0</v>
      </c>
    </row>
    <row r="58" spans="1:15" ht="12.75">
      <c r="A58" s="173"/>
      <c r="B58" s="174"/>
      <c r="C58" s="175" t="s">
        <v>137</v>
      </c>
      <c r="D58" s="176"/>
      <c r="E58" s="177">
        <v>131.733</v>
      </c>
      <c r="F58" s="178"/>
      <c r="G58" s="179"/>
      <c r="H58" s="180"/>
      <c r="I58" s="180"/>
      <c r="M58" s="181" t="s">
        <v>137</v>
      </c>
      <c r="O58" s="165"/>
    </row>
    <row r="59" spans="1:57" ht="12.75">
      <c r="A59" s="166">
        <v>18</v>
      </c>
      <c r="B59" s="167" t="s">
        <v>138</v>
      </c>
      <c r="C59" s="168" t="s">
        <v>139</v>
      </c>
      <c r="D59" s="169" t="s">
        <v>79</v>
      </c>
      <c r="E59" s="170">
        <v>131.733</v>
      </c>
      <c r="F59" s="170">
        <v>0</v>
      </c>
      <c r="G59" s="171">
        <f>E59*F59</f>
        <v>0</v>
      </c>
      <c r="H59" s="172">
        <v>0.0139</v>
      </c>
      <c r="I59" s="172">
        <f>E59*H59</f>
        <v>1.8310887</v>
      </c>
      <c r="O59" s="165">
        <v>2</v>
      </c>
      <c r="AA59" s="138">
        <v>12</v>
      </c>
      <c r="AB59" s="138">
        <v>7</v>
      </c>
      <c r="AC59" s="138">
        <v>18</v>
      </c>
      <c r="AZ59" s="138">
        <v>2</v>
      </c>
      <c r="BA59" s="138">
        <f>IF(AZ59=1,G59,0)</f>
        <v>0</v>
      </c>
      <c r="BB59" s="138">
        <f>IF(AZ59=2,G59,0)</f>
        <v>0</v>
      </c>
      <c r="BC59" s="138">
        <f>IF(AZ59=3,G59,0)</f>
        <v>0</v>
      </c>
      <c r="BD59" s="138">
        <f>IF(AZ59=4,G59,0)</f>
        <v>0</v>
      </c>
      <c r="BE59" s="138">
        <f>IF(AZ59=5,G59,0)</f>
        <v>0</v>
      </c>
    </row>
    <row r="60" spans="1:57" ht="12.75">
      <c r="A60" s="166">
        <v>19</v>
      </c>
      <c r="B60" s="167" t="s">
        <v>140</v>
      </c>
      <c r="C60" s="168" t="s">
        <v>141</v>
      </c>
      <c r="D60" s="169" t="s">
        <v>79</v>
      </c>
      <c r="E60" s="170">
        <v>131.733</v>
      </c>
      <c r="F60" s="170">
        <v>0</v>
      </c>
      <c r="G60" s="171">
        <f>E60*F60</f>
        <v>0</v>
      </c>
      <c r="H60" s="172">
        <v>0.0165</v>
      </c>
      <c r="I60" s="172">
        <f>E60*H60</f>
        <v>2.1735945</v>
      </c>
      <c r="O60" s="165">
        <v>2</v>
      </c>
      <c r="AA60" s="138">
        <v>12</v>
      </c>
      <c r="AB60" s="138">
        <v>7</v>
      </c>
      <c r="AC60" s="138">
        <v>19</v>
      </c>
      <c r="AZ60" s="138">
        <v>2</v>
      </c>
      <c r="BA60" s="138">
        <f>IF(AZ60=1,G60,0)</f>
        <v>0</v>
      </c>
      <c r="BB60" s="138">
        <f>IF(AZ60=2,G60,0)</f>
        <v>0</v>
      </c>
      <c r="BC60" s="138">
        <f>IF(AZ60=3,G60,0)</f>
        <v>0</v>
      </c>
      <c r="BD60" s="138">
        <f>IF(AZ60=4,G60,0)</f>
        <v>0</v>
      </c>
      <c r="BE60" s="138">
        <f>IF(AZ60=5,G60,0)</f>
        <v>0</v>
      </c>
    </row>
    <row r="61" spans="1:15" ht="12.75">
      <c r="A61" s="173"/>
      <c r="B61" s="174"/>
      <c r="C61" s="175" t="s">
        <v>137</v>
      </c>
      <c r="D61" s="176"/>
      <c r="E61" s="177">
        <v>131.733</v>
      </c>
      <c r="F61" s="178"/>
      <c r="G61" s="179"/>
      <c r="H61" s="180"/>
      <c r="I61" s="180"/>
      <c r="M61" s="181" t="s">
        <v>137</v>
      </c>
      <c r="O61" s="165"/>
    </row>
    <row r="62" spans="1:57" ht="12.75">
      <c r="A62" s="166">
        <v>20</v>
      </c>
      <c r="B62" s="167" t="s">
        <v>142</v>
      </c>
      <c r="C62" s="168" t="s">
        <v>143</v>
      </c>
      <c r="D62" s="169" t="s">
        <v>79</v>
      </c>
      <c r="E62" s="170">
        <v>125.46</v>
      </c>
      <c r="F62" s="170">
        <v>0</v>
      </c>
      <c r="G62" s="171">
        <f>E62*F62</f>
        <v>0</v>
      </c>
      <c r="H62" s="172">
        <v>0</v>
      </c>
      <c r="I62" s="172">
        <f>E62*H62</f>
        <v>0</v>
      </c>
      <c r="O62" s="165">
        <v>2</v>
      </c>
      <c r="AA62" s="138">
        <v>12</v>
      </c>
      <c r="AB62" s="138">
        <v>7</v>
      </c>
      <c r="AC62" s="138">
        <v>20</v>
      </c>
      <c r="AZ62" s="138">
        <v>2</v>
      </c>
      <c r="BA62" s="138">
        <f>IF(AZ62=1,G62,0)</f>
        <v>0</v>
      </c>
      <c r="BB62" s="138">
        <f>IF(AZ62=2,G62,0)</f>
        <v>0</v>
      </c>
      <c r="BC62" s="138">
        <f>IF(AZ62=3,G62,0)</f>
        <v>0</v>
      </c>
      <c r="BD62" s="138">
        <f>IF(AZ62=4,G62,0)</f>
        <v>0</v>
      </c>
      <c r="BE62" s="138">
        <f>IF(AZ62=5,G62,0)</f>
        <v>0</v>
      </c>
    </row>
    <row r="63" spans="1:57" ht="12.75">
      <c r="A63" s="182"/>
      <c r="B63" s="183" t="s">
        <v>66</v>
      </c>
      <c r="C63" s="184" t="str">
        <f>CONCATENATE(B40," ",C40)</f>
        <v>762 Konstrukce tesařské</v>
      </c>
      <c r="D63" s="182"/>
      <c r="E63" s="185"/>
      <c r="F63" s="185"/>
      <c r="G63" s="186">
        <f>SUM(G40:G62)</f>
        <v>0</v>
      </c>
      <c r="H63" s="187"/>
      <c r="I63" s="188">
        <f>SUM(I40:I62)</f>
        <v>5.53718645</v>
      </c>
      <c r="O63" s="165">
        <v>4</v>
      </c>
      <c r="BA63" s="189">
        <f>SUM(BA40:BA62)</f>
        <v>0</v>
      </c>
      <c r="BB63" s="189">
        <f>SUM(BB40:BB62)</f>
        <v>0</v>
      </c>
      <c r="BC63" s="189">
        <f>SUM(BC40:BC62)</f>
        <v>0</v>
      </c>
      <c r="BD63" s="189">
        <f>SUM(BD40:BD62)</f>
        <v>0</v>
      </c>
      <c r="BE63" s="189">
        <f>SUM(BE40:BE62)</f>
        <v>0</v>
      </c>
    </row>
    <row r="64" spans="1:15" ht="12.75">
      <c r="A64" s="158" t="s">
        <v>65</v>
      </c>
      <c r="B64" s="159" t="s">
        <v>144</v>
      </c>
      <c r="C64" s="160" t="s">
        <v>145</v>
      </c>
      <c r="D64" s="161"/>
      <c r="E64" s="162"/>
      <c r="F64" s="162"/>
      <c r="G64" s="163"/>
      <c r="H64" s="164"/>
      <c r="I64" s="164"/>
      <c r="O64" s="165">
        <v>1</v>
      </c>
    </row>
    <row r="65" spans="1:57" ht="12.75">
      <c r="A65" s="166">
        <v>21</v>
      </c>
      <c r="B65" s="167" t="s">
        <v>146</v>
      </c>
      <c r="C65" s="168" t="s">
        <v>147</v>
      </c>
      <c r="D65" s="169" t="s">
        <v>79</v>
      </c>
      <c r="E65" s="170">
        <v>125.46</v>
      </c>
      <c r="F65" s="170">
        <v>0</v>
      </c>
      <c r="G65" s="171">
        <f>E65*F65</f>
        <v>0</v>
      </c>
      <c r="H65" s="172">
        <v>0</v>
      </c>
      <c r="I65" s="172">
        <f>E65*H65</f>
        <v>0</v>
      </c>
      <c r="O65" s="165">
        <v>2</v>
      </c>
      <c r="AA65" s="138">
        <v>12</v>
      </c>
      <c r="AB65" s="138">
        <v>7</v>
      </c>
      <c r="AC65" s="138">
        <v>21</v>
      </c>
      <c r="AZ65" s="138">
        <v>2</v>
      </c>
      <c r="BA65" s="138">
        <f>IF(AZ65=1,G65,0)</f>
        <v>0</v>
      </c>
      <c r="BB65" s="138">
        <f>IF(AZ65=2,G65,0)</f>
        <v>0</v>
      </c>
      <c r="BC65" s="138">
        <f>IF(AZ65=3,G65,0)</f>
        <v>0</v>
      </c>
      <c r="BD65" s="138">
        <f>IF(AZ65=4,G65,0)</f>
        <v>0</v>
      </c>
      <c r="BE65" s="138">
        <f>IF(AZ65=5,G65,0)</f>
        <v>0</v>
      </c>
    </row>
    <row r="66" spans="1:57" ht="25.5">
      <c r="A66" s="166">
        <v>22</v>
      </c>
      <c r="B66" s="167" t="s">
        <v>148</v>
      </c>
      <c r="C66" s="168" t="s">
        <v>149</v>
      </c>
      <c r="D66" s="169" t="s">
        <v>99</v>
      </c>
      <c r="E66" s="170">
        <v>120.46</v>
      </c>
      <c r="F66" s="170">
        <v>0</v>
      </c>
      <c r="G66" s="171">
        <f>E66*F66</f>
        <v>0</v>
      </c>
      <c r="H66" s="172">
        <v>0</v>
      </c>
      <c r="I66" s="172">
        <f>E66*H66</f>
        <v>0</v>
      </c>
      <c r="O66" s="165">
        <v>2</v>
      </c>
      <c r="AA66" s="138">
        <v>12</v>
      </c>
      <c r="AB66" s="138">
        <v>7</v>
      </c>
      <c r="AC66" s="138">
        <v>22</v>
      </c>
      <c r="AZ66" s="138">
        <v>2</v>
      </c>
      <c r="BA66" s="138">
        <f>IF(AZ66=1,G66,0)</f>
        <v>0</v>
      </c>
      <c r="BB66" s="138">
        <f>IF(AZ66=2,G66,0)</f>
        <v>0</v>
      </c>
      <c r="BC66" s="138">
        <f>IF(AZ66=3,G66,0)</f>
        <v>0</v>
      </c>
      <c r="BD66" s="138">
        <f>IF(AZ66=4,G66,0)</f>
        <v>0</v>
      </c>
      <c r="BE66" s="138">
        <f>IF(AZ66=5,G66,0)</f>
        <v>0</v>
      </c>
    </row>
    <row r="67" spans="1:57" ht="25.5">
      <c r="A67" s="166">
        <v>23</v>
      </c>
      <c r="B67" s="167" t="s">
        <v>150</v>
      </c>
      <c r="C67" s="168" t="s">
        <v>151</v>
      </c>
      <c r="D67" s="169" t="s">
        <v>99</v>
      </c>
      <c r="E67" s="170">
        <v>120.46</v>
      </c>
      <c r="F67" s="170">
        <v>0</v>
      </c>
      <c r="G67" s="171">
        <f>E67*F67</f>
        <v>0</v>
      </c>
      <c r="H67" s="172">
        <v>3E-05</v>
      </c>
      <c r="I67" s="172">
        <f>E67*H67</f>
        <v>0.0036138</v>
      </c>
      <c r="O67" s="165">
        <v>2</v>
      </c>
      <c r="AA67" s="138">
        <v>12</v>
      </c>
      <c r="AB67" s="138">
        <v>7</v>
      </c>
      <c r="AC67" s="138">
        <v>23</v>
      </c>
      <c r="AZ67" s="138">
        <v>2</v>
      </c>
      <c r="BA67" s="138">
        <f>IF(AZ67=1,G67,0)</f>
        <v>0</v>
      </c>
      <c r="BB67" s="138">
        <f>IF(AZ67=2,G67,0)</f>
        <v>0</v>
      </c>
      <c r="BC67" s="138">
        <f>IF(AZ67=3,G67,0)</f>
        <v>0</v>
      </c>
      <c r="BD67" s="138">
        <f>IF(AZ67=4,G67,0)</f>
        <v>0</v>
      </c>
      <c r="BE67" s="138">
        <f>IF(AZ67=5,G67,0)</f>
        <v>0</v>
      </c>
    </row>
    <row r="68" spans="1:57" ht="12.75">
      <c r="A68" s="166">
        <v>24</v>
      </c>
      <c r="B68" s="167" t="s">
        <v>152</v>
      </c>
      <c r="C68" s="168" t="s">
        <v>153</v>
      </c>
      <c r="D68" s="169" t="s">
        <v>79</v>
      </c>
      <c r="E68" s="170">
        <v>125.46</v>
      </c>
      <c r="F68" s="170">
        <v>0</v>
      </c>
      <c r="G68" s="171">
        <f>E68*F68</f>
        <v>0</v>
      </c>
      <c r="H68" s="172">
        <v>0.00036</v>
      </c>
      <c r="I68" s="172">
        <f>E68*H68</f>
        <v>0.0451656</v>
      </c>
      <c r="O68" s="165">
        <v>2</v>
      </c>
      <c r="AA68" s="138">
        <v>12</v>
      </c>
      <c r="AB68" s="138">
        <v>7</v>
      </c>
      <c r="AC68" s="138">
        <v>24</v>
      </c>
      <c r="AZ68" s="138">
        <v>2</v>
      </c>
      <c r="BA68" s="138">
        <f>IF(AZ68=1,G68,0)</f>
        <v>0</v>
      </c>
      <c r="BB68" s="138">
        <f>IF(AZ68=2,G68,0)</f>
        <v>0</v>
      </c>
      <c r="BC68" s="138">
        <f>IF(AZ68=3,G68,0)</f>
        <v>0</v>
      </c>
      <c r="BD68" s="138">
        <f>IF(AZ68=4,G68,0)</f>
        <v>0</v>
      </c>
      <c r="BE68" s="138">
        <f>IF(AZ68=5,G68,0)</f>
        <v>0</v>
      </c>
    </row>
    <row r="69" spans="1:57" ht="12.75">
      <c r="A69" s="166">
        <v>25</v>
      </c>
      <c r="B69" s="167" t="s">
        <v>154</v>
      </c>
      <c r="C69" s="168" t="s">
        <v>243</v>
      </c>
      <c r="D69" s="169" t="s">
        <v>79</v>
      </c>
      <c r="E69" s="170">
        <v>138.006</v>
      </c>
      <c r="F69" s="170">
        <v>0</v>
      </c>
      <c r="G69" s="171">
        <f>E69*F69</f>
        <v>0</v>
      </c>
      <c r="H69" s="172">
        <v>0.00245</v>
      </c>
      <c r="I69" s="172">
        <f>E69*H69</f>
        <v>0.3381147</v>
      </c>
      <c r="O69" s="165">
        <v>2</v>
      </c>
      <c r="AA69" s="138">
        <v>12</v>
      </c>
      <c r="AB69" s="138">
        <v>7</v>
      </c>
      <c r="AC69" s="138">
        <v>25</v>
      </c>
      <c r="AZ69" s="138">
        <v>2</v>
      </c>
      <c r="BA69" s="138">
        <f>IF(AZ69=1,G69,0)</f>
        <v>0</v>
      </c>
      <c r="BB69" s="138">
        <f>IF(AZ69=2,G69,0)</f>
        <v>0</v>
      </c>
      <c r="BC69" s="138">
        <f>IF(AZ69=3,G69,0)</f>
        <v>0</v>
      </c>
      <c r="BD69" s="138">
        <f>IF(AZ69=4,G69,0)</f>
        <v>0</v>
      </c>
      <c r="BE69" s="138">
        <f>IF(AZ69=5,G69,0)</f>
        <v>0</v>
      </c>
    </row>
    <row r="70" spans="1:15" ht="12.75">
      <c r="A70" s="173"/>
      <c r="B70" s="174"/>
      <c r="C70" s="175" t="s">
        <v>155</v>
      </c>
      <c r="D70" s="176"/>
      <c r="E70" s="177">
        <v>138.006</v>
      </c>
      <c r="F70" s="178"/>
      <c r="G70" s="179"/>
      <c r="H70" s="180"/>
      <c r="I70" s="180"/>
      <c r="M70" s="181" t="s">
        <v>155</v>
      </c>
      <c r="O70" s="165"/>
    </row>
    <row r="71" spans="1:57" ht="12.75">
      <c r="A71" s="182"/>
      <c r="B71" s="183" t="s">
        <v>66</v>
      </c>
      <c r="C71" s="184" t="str">
        <f>CONCATENATE(B64," ",C64)</f>
        <v>776 Podlahy povlakové</v>
      </c>
      <c r="D71" s="182"/>
      <c r="E71" s="185"/>
      <c r="F71" s="185"/>
      <c r="G71" s="186">
        <f>SUM(G64:G70)</f>
        <v>0</v>
      </c>
      <c r="H71" s="187"/>
      <c r="I71" s="188">
        <f>SUM(I64:I70)</f>
        <v>0.3868941</v>
      </c>
      <c r="O71" s="165">
        <v>4</v>
      </c>
      <c r="BA71" s="189">
        <f>SUM(BA64:BA70)</f>
        <v>0</v>
      </c>
      <c r="BB71" s="189">
        <f>SUM(BB64:BB70)</f>
        <v>0</v>
      </c>
      <c r="BC71" s="189">
        <f>SUM(BC64:BC70)</f>
        <v>0</v>
      </c>
      <c r="BD71" s="189">
        <f>SUM(BD64:BD70)</f>
        <v>0</v>
      </c>
      <c r="BE71" s="189">
        <f>SUM(BE64:BE70)</f>
        <v>0</v>
      </c>
    </row>
    <row r="72" spans="1:15" ht="12.75">
      <c r="A72" s="158" t="s">
        <v>65</v>
      </c>
      <c r="B72" s="159" t="s">
        <v>156</v>
      </c>
      <c r="C72" s="160" t="s">
        <v>157</v>
      </c>
      <c r="D72" s="161"/>
      <c r="E72" s="162"/>
      <c r="F72" s="162"/>
      <c r="G72" s="163"/>
      <c r="H72" s="164"/>
      <c r="I72" s="164"/>
      <c r="O72" s="165">
        <v>1</v>
      </c>
    </row>
    <row r="73" spans="1:57" ht="12.75">
      <c r="A73" s="166">
        <v>26</v>
      </c>
      <c r="B73" s="167" t="s">
        <v>158</v>
      </c>
      <c r="C73" s="168" t="s">
        <v>159</v>
      </c>
      <c r="D73" s="169" t="s">
        <v>79</v>
      </c>
      <c r="E73" s="170">
        <v>62.272</v>
      </c>
      <c r="F73" s="170">
        <v>0</v>
      </c>
      <c r="G73" s="171">
        <f>E73*F73</f>
        <v>0</v>
      </c>
      <c r="H73" s="172">
        <v>8E-05</v>
      </c>
      <c r="I73" s="172">
        <f>E73*H73</f>
        <v>0.00498176</v>
      </c>
      <c r="O73" s="165">
        <v>2</v>
      </c>
      <c r="AA73" s="138">
        <v>12</v>
      </c>
      <c r="AB73" s="138">
        <v>7</v>
      </c>
      <c r="AC73" s="138">
        <v>26</v>
      </c>
      <c r="AZ73" s="138">
        <v>2</v>
      </c>
      <c r="BA73" s="138">
        <f>IF(AZ73=1,G73,0)</f>
        <v>0</v>
      </c>
      <c r="BB73" s="138">
        <f>IF(AZ73=2,G73,0)</f>
        <v>0</v>
      </c>
      <c r="BC73" s="138">
        <f>IF(AZ73=3,G73,0)</f>
        <v>0</v>
      </c>
      <c r="BD73" s="138">
        <f>IF(AZ73=4,G73,0)</f>
        <v>0</v>
      </c>
      <c r="BE73" s="138">
        <f>IF(AZ73=5,G73,0)</f>
        <v>0</v>
      </c>
    </row>
    <row r="74" spans="1:15" ht="12.75">
      <c r="A74" s="173"/>
      <c r="B74" s="174"/>
      <c r="C74" s="175" t="s">
        <v>160</v>
      </c>
      <c r="D74" s="176"/>
      <c r="E74" s="177">
        <v>0</v>
      </c>
      <c r="F74" s="178"/>
      <c r="G74" s="179"/>
      <c r="H74" s="180"/>
      <c r="I74" s="180"/>
      <c r="M74" s="181" t="s">
        <v>160</v>
      </c>
      <c r="O74" s="165"/>
    </row>
    <row r="75" spans="1:15" ht="12.75">
      <c r="A75" s="173"/>
      <c r="B75" s="174"/>
      <c r="C75" s="175" t="s">
        <v>161</v>
      </c>
      <c r="D75" s="176"/>
      <c r="E75" s="177">
        <v>62.272</v>
      </c>
      <c r="F75" s="178"/>
      <c r="G75" s="179"/>
      <c r="H75" s="180"/>
      <c r="I75" s="180"/>
      <c r="M75" s="181" t="s">
        <v>161</v>
      </c>
      <c r="O75" s="165"/>
    </row>
    <row r="76" spans="1:57" ht="12.75">
      <c r="A76" s="182"/>
      <c r="B76" s="183" t="s">
        <v>66</v>
      </c>
      <c r="C76" s="184" t="str">
        <f>CONCATENATE(B72," ",C72)</f>
        <v>783 Nátěry</v>
      </c>
      <c r="D76" s="182"/>
      <c r="E76" s="185"/>
      <c r="F76" s="185"/>
      <c r="G76" s="186">
        <f>SUM(G72:G75)</f>
        <v>0</v>
      </c>
      <c r="H76" s="187"/>
      <c r="I76" s="188">
        <f>SUM(I72:I75)</f>
        <v>0.00498176</v>
      </c>
      <c r="O76" s="165">
        <v>4</v>
      </c>
      <c r="BA76" s="189">
        <f>SUM(BA72:BA75)</f>
        <v>0</v>
      </c>
      <c r="BB76" s="189">
        <f>SUM(BB72:BB75)</f>
        <v>0</v>
      </c>
      <c r="BC76" s="189">
        <f>SUM(BC72:BC75)</f>
        <v>0</v>
      </c>
      <c r="BD76" s="189">
        <f>SUM(BD72:BD75)</f>
        <v>0</v>
      </c>
      <c r="BE76" s="189">
        <f>SUM(BE72:BE75)</f>
        <v>0</v>
      </c>
    </row>
    <row r="77" spans="1:15" ht="12.75">
      <c r="A77" s="158" t="s">
        <v>65</v>
      </c>
      <c r="B77" s="159" t="s">
        <v>162</v>
      </c>
      <c r="C77" s="160" t="s">
        <v>163</v>
      </c>
      <c r="D77" s="161"/>
      <c r="E77" s="162"/>
      <c r="F77" s="162"/>
      <c r="G77" s="163"/>
      <c r="H77" s="164"/>
      <c r="I77" s="164"/>
      <c r="O77" s="165">
        <v>1</v>
      </c>
    </row>
    <row r="78" spans="1:57" ht="12.75">
      <c r="A78" s="166">
        <v>27</v>
      </c>
      <c r="B78" s="167" t="s">
        <v>164</v>
      </c>
      <c r="C78" s="168" t="s">
        <v>165</v>
      </c>
      <c r="D78" s="169" t="s">
        <v>79</v>
      </c>
      <c r="E78" s="170">
        <v>112.075</v>
      </c>
      <c r="F78" s="170">
        <v>0</v>
      </c>
      <c r="G78" s="171">
        <f>E78*F78</f>
        <v>0</v>
      </c>
      <c r="H78" s="172">
        <v>0.00022</v>
      </c>
      <c r="I78" s="172">
        <f>E78*H78</f>
        <v>0.0246565</v>
      </c>
      <c r="O78" s="165">
        <v>2</v>
      </c>
      <c r="AA78" s="138">
        <v>12</v>
      </c>
      <c r="AB78" s="138">
        <v>7</v>
      </c>
      <c r="AC78" s="138">
        <v>27</v>
      </c>
      <c r="AZ78" s="138">
        <v>2</v>
      </c>
      <c r="BA78" s="138">
        <f>IF(AZ78=1,G78,0)</f>
        <v>0</v>
      </c>
      <c r="BB78" s="138">
        <f>IF(AZ78=2,G78,0)</f>
        <v>0</v>
      </c>
      <c r="BC78" s="138">
        <f>IF(AZ78=3,G78,0)</f>
        <v>0</v>
      </c>
      <c r="BD78" s="138">
        <f>IF(AZ78=4,G78,0)</f>
        <v>0</v>
      </c>
      <c r="BE78" s="138">
        <f>IF(AZ78=5,G78,0)</f>
        <v>0</v>
      </c>
    </row>
    <row r="79" spans="1:15" ht="12.75">
      <c r="A79" s="173"/>
      <c r="B79" s="174"/>
      <c r="C79" s="175" t="s">
        <v>166</v>
      </c>
      <c r="D79" s="176"/>
      <c r="E79" s="177">
        <v>0</v>
      </c>
      <c r="F79" s="178"/>
      <c r="G79" s="179"/>
      <c r="H79" s="180"/>
      <c r="I79" s="180"/>
      <c r="M79" s="181" t="s">
        <v>166</v>
      </c>
      <c r="O79" s="165"/>
    </row>
    <row r="80" spans="1:15" ht="12.75">
      <c r="A80" s="173"/>
      <c r="B80" s="174"/>
      <c r="C80" s="202">
        <v>112075</v>
      </c>
      <c r="D80" s="176"/>
      <c r="E80" s="177">
        <v>112.075</v>
      </c>
      <c r="F80" s="178"/>
      <c r="G80" s="179"/>
      <c r="H80" s="180"/>
      <c r="I80" s="180"/>
      <c r="M80" s="203">
        <v>112075</v>
      </c>
      <c r="O80" s="165"/>
    </row>
    <row r="81" spans="1:57" ht="12.75">
      <c r="A81" s="166">
        <v>28</v>
      </c>
      <c r="B81" s="167" t="s">
        <v>167</v>
      </c>
      <c r="C81" s="168" t="s">
        <v>168</v>
      </c>
      <c r="D81" s="169" t="s">
        <v>79</v>
      </c>
      <c r="E81" s="170">
        <v>24.092</v>
      </c>
      <c r="F81" s="170">
        <v>0</v>
      </c>
      <c r="G81" s="171">
        <f>E81*F81</f>
        <v>0</v>
      </c>
      <c r="H81" s="172">
        <v>0.00043</v>
      </c>
      <c r="I81" s="172">
        <f>E81*H81</f>
        <v>0.010359559999999999</v>
      </c>
      <c r="O81" s="165">
        <v>2</v>
      </c>
      <c r="AA81" s="138">
        <v>12</v>
      </c>
      <c r="AB81" s="138">
        <v>7</v>
      </c>
      <c r="AC81" s="138">
        <v>28</v>
      </c>
      <c r="AZ81" s="138">
        <v>2</v>
      </c>
      <c r="BA81" s="138">
        <f>IF(AZ81=1,G81,0)</f>
        <v>0</v>
      </c>
      <c r="BB81" s="138">
        <f>IF(AZ81=2,G81,0)</f>
        <v>0</v>
      </c>
      <c r="BC81" s="138">
        <f>IF(AZ81=3,G81,0)</f>
        <v>0</v>
      </c>
      <c r="BD81" s="138">
        <f>IF(AZ81=4,G81,0)</f>
        <v>0</v>
      </c>
      <c r="BE81" s="138">
        <f>IF(AZ81=5,G81,0)</f>
        <v>0</v>
      </c>
    </row>
    <row r="82" spans="1:15" ht="12.75">
      <c r="A82" s="173"/>
      <c r="B82" s="174"/>
      <c r="C82" s="175" t="s">
        <v>169</v>
      </c>
      <c r="D82" s="176"/>
      <c r="E82" s="177">
        <v>0</v>
      </c>
      <c r="F82" s="178"/>
      <c r="G82" s="179"/>
      <c r="H82" s="180"/>
      <c r="I82" s="180"/>
      <c r="M82" s="181" t="s">
        <v>169</v>
      </c>
      <c r="O82" s="165"/>
    </row>
    <row r="83" spans="1:15" ht="12.75">
      <c r="A83" s="173"/>
      <c r="B83" s="174"/>
      <c r="C83" s="175" t="s">
        <v>170</v>
      </c>
      <c r="D83" s="176"/>
      <c r="E83" s="177">
        <v>24.092</v>
      </c>
      <c r="F83" s="178"/>
      <c r="G83" s="179"/>
      <c r="H83" s="180"/>
      <c r="I83" s="180"/>
      <c r="M83" s="181" t="s">
        <v>170</v>
      </c>
      <c r="O83" s="165"/>
    </row>
    <row r="84" spans="1:57" ht="12.75">
      <c r="A84" s="182"/>
      <c r="B84" s="183" t="s">
        <v>66</v>
      </c>
      <c r="C84" s="184" t="str">
        <f>CONCATENATE(B77," ",C77)</f>
        <v>784 Malby</v>
      </c>
      <c r="D84" s="182"/>
      <c r="E84" s="185"/>
      <c r="F84" s="185"/>
      <c r="G84" s="186">
        <f>SUM(G77:G83)</f>
        <v>0</v>
      </c>
      <c r="H84" s="187"/>
      <c r="I84" s="188">
        <f>SUM(I77:I83)</f>
        <v>0.03501606</v>
      </c>
      <c r="O84" s="165">
        <v>4</v>
      </c>
      <c r="BA84" s="189">
        <f>SUM(BA77:BA83)</f>
        <v>0</v>
      </c>
      <c r="BB84" s="189">
        <f>SUM(BB77:BB83)</f>
        <v>0</v>
      </c>
      <c r="BC84" s="189">
        <f>SUM(BC77:BC83)</f>
        <v>0</v>
      </c>
      <c r="BD84" s="189">
        <f>SUM(BD77:BD83)</f>
        <v>0</v>
      </c>
      <c r="BE84" s="189">
        <f>SUM(BE77:BE83)</f>
        <v>0</v>
      </c>
    </row>
    <row r="85" spans="1:15" ht="12.75">
      <c r="A85" s="158" t="s">
        <v>65</v>
      </c>
      <c r="B85" s="159" t="s">
        <v>171</v>
      </c>
      <c r="C85" s="160" t="s">
        <v>172</v>
      </c>
      <c r="D85" s="161"/>
      <c r="E85" s="162"/>
      <c r="F85" s="162"/>
      <c r="G85" s="163"/>
      <c r="H85" s="164"/>
      <c r="I85" s="164"/>
      <c r="O85" s="165">
        <v>1</v>
      </c>
    </row>
    <row r="86" spans="1:57" ht="12.75">
      <c r="A86" s="166">
        <v>29</v>
      </c>
      <c r="B86" s="167" t="s">
        <v>173</v>
      </c>
      <c r="C86" s="168" t="s">
        <v>174</v>
      </c>
      <c r="D86" s="169" t="s">
        <v>175</v>
      </c>
      <c r="E86" s="170">
        <v>278.1375</v>
      </c>
      <c r="F86" s="170">
        <v>0</v>
      </c>
      <c r="G86" s="171">
        <f>E86*F86</f>
        <v>0</v>
      </c>
      <c r="H86" s="172">
        <v>0.01335</v>
      </c>
      <c r="I86" s="172">
        <f>E86*H86</f>
        <v>3.713135625</v>
      </c>
      <c r="O86" s="165">
        <v>2</v>
      </c>
      <c r="AA86" s="138">
        <v>12</v>
      </c>
      <c r="AB86" s="138">
        <v>1</v>
      </c>
      <c r="AC86" s="138">
        <v>29</v>
      </c>
      <c r="AZ86" s="138">
        <v>1</v>
      </c>
      <c r="BA86" s="138">
        <f>IF(AZ86=1,G86,0)</f>
        <v>0</v>
      </c>
      <c r="BB86" s="138">
        <f>IF(AZ86=2,G86,0)</f>
        <v>0</v>
      </c>
      <c r="BC86" s="138">
        <f>IF(AZ86=3,G86,0)</f>
        <v>0</v>
      </c>
      <c r="BD86" s="138">
        <f>IF(AZ86=4,G86,0)</f>
        <v>0</v>
      </c>
      <c r="BE86" s="138">
        <f>IF(AZ86=5,G86,0)</f>
        <v>0</v>
      </c>
    </row>
    <row r="87" spans="1:15" ht="12.75">
      <c r="A87" s="173"/>
      <c r="B87" s="174"/>
      <c r="C87" s="175" t="s">
        <v>176</v>
      </c>
      <c r="D87" s="176"/>
      <c r="E87" s="177">
        <v>35.175</v>
      </c>
      <c r="F87" s="178"/>
      <c r="G87" s="179"/>
      <c r="H87" s="180"/>
      <c r="I87" s="180"/>
      <c r="M87" s="181" t="s">
        <v>176</v>
      </c>
      <c r="O87" s="165"/>
    </row>
    <row r="88" spans="1:15" ht="12.75">
      <c r="A88" s="173"/>
      <c r="B88" s="174"/>
      <c r="C88" s="175" t="s">
        <v>177</v>
      </c>
      <c r="D88" s="176"/>
      <c r="E88" s="177">
        <v>123.75</v>
      </c>
      <c r="F88" s="178"/>
      <c r="G88" s="179"/>
      <c r="H88" s="180"/>
      <c r="I88" s="180"/>
      <c r="M88" s="181" t="s">
        <v>177</v>
      </c>
      <c r="O88" s="165"/>
    </row>
    <row r="89" spans="1:15" ht="12.75">
      <c r="A89" s="173"/>
      <c r="B89" s="174"/>
      <c r="C89" s="175" t="s">
        <v>178</v>
      </c>
      <c r="D89" s="176"/>
      <c r="E89" s="177">
        <v>66.825</v>
      </c>
      <c r="F89" s="178"/>
      <c r="G89" s="179"/>
      <c r="H89" s="180"/>
      <c r="I89" s="180"/>
      <c r="M89" s="181" t="s">
        <v>178</v>
      </c>
      <c r="O89" s="165"/>
    </row>
    <row r="90" spans="1:15" ht="12.75">
      <c r="A90" s="173"/>
      <c r="B90" s="174"/>
      <c r="C90" s="175" t="s">
        <v>179</v>
      </c>
      <c r="D90" s="176"/>
      <c r="E90" s="177">
        <v>52.3875</v>
      </c>
      <c r="F90" s="178"/>
      <c r="G90" s="179"/>
      <c r="H90" s="180"/>
      <c r="I90" s="180"/>
      <c r="M90" s="181" t="s">
        <v>179</v>
      </c>
      <c r="O90" s="165"/>
    </row>
    <row r="91" spans="1:57" ht="12.75">
      <c r="A91" s="166">
        <v>30</v>
      </c>
      <c r="B91" s="167" t="s">
        <v>180</v>
      </c>
      <c r="C91" s="168" t="s">
        <v>181</v>
      </c>
      <c r="D91" s="169" t="s">
        <v>175</v>
      </c>
      <c r="E91" s="170">
        <v>278.1375</v>
      </c>
      <c r="F91" s="170">
        <v>0</v>
      </c>
      <c r="G91" s="171">
        <f>E91*F91</f>
        <v>0</v>
      </c>
      <c r="H91" s="172">
        <v>0</v>
      </c>
      <c r="I91" s="172">
        <f>E91*H91</f>
        <v>0</v>
      </c>
      <c r="O91" s="165">
        <v>2</v>
      </c>
      <c r="AA91" s="138">
        <v>12</v>
      </c>
      <c r="AB91" s="138">
        <v>1</v>
      </c>
      <c r="AC91" s="138">
        <v>30</v>
      </c>
      <c r="AZ91" s="138">
        <v>1</v>
      </c>
      <c r="BA91" s="138">
        <f>IF(AZ91=1,G91,0)</f>
        <v>0</v>
      </c>
      <c r="BB91" s="138">
        <f>IF(AZ91=2,G91,0)</f>
        <v>0</v>
      </c>
      <c r="BC91" s="138">
        <f>IF(AZ91=3,G91,0)</f>
        <v>0</v>
      </c>
      <c r="BD91" s="138">
        <f>IF(AZ91=4,G91,0)</f>
        <v>0</v>
      </c>
      <c r="BE91" s="138">
        <f>IF(AZ91=5,G91,0)</f>
        <v>0</v>
      </c>
    </row>
    <row r="92" spans="1:57" ht="12.75">
      <c r="A92" s="166">
        <v>31</v>
      </c>
      <c r="B92" s="167" t="s">
        <v>182</v>
      </c>
      <c r="C92" s="168" t="s">
        <v>183</v>
      </c>
      <c r="D92" s="169" t="s">
        <v>175</v>
      </c>
      <c r="E92" s="170">
        <v>278.1375</v>
      </c>
      <c r="F92" s="170">
        <v>0</v>
      </c>
      <c r="G92" s="171">
        <f>E92*F92</f>
        <v>0</v>
      </c>
      <c r="H92" s="172">
        <v>0</v>
      </c>
      <c r="I92" s="172">
        <f>E92*H92</f>
        <v>0</v>
      </c>
      <c r="O92" s="165">
        <v>2</v>
      </c>
      <c r="AA92" s="138">
        <v>12</v>
      </c>
      <c r="AB92" s="138">
        <v>1</v>
      </c>
      <c r="AC92" s="138">
        <v>31</v>
      </c>
      <c r="AZ92" s="138">
        <v>1</v>
      </c>
      <c r="BA92" s="138">
        <f>IF(AZ92=1,G92,0)</f>
        <v>0</v>
      </c>
      <c r="BB92" s="138">
        <f>IF(AZ92=2,G92,0)</f>
        <v>0</v>
      </c>
      <c r="BC92" s="138">
        <f>IF(AZ92=3,G92,0)</f>
        <v>0</v>
      </c>
      <c r="BD92" s="138">
        <f>IF(AZ92=4,G92,0)</f>
        <v>0</v>
      </c>
      <c r="BE92" s="138">
        <f>IF(AZ92=5,G92,0)</f>
        <v>0</v>
      </c>
    </row>
    <row r="93" spans="1:57" ht="12.75">
      <c r="A93" s="182"/>
      <c r="B93" s="183" t="s">
        <v>66</v>
      </c>
      <c r="C93" s="184" t="str">
        <f>CONCATENATE(B85," ",C85)</f>
        <v>94 Lešení a stavební výtahy</v>
      </c>
      <c r="D93" s="182"/>
      <c r="E93" s="185"/>
      <c r="F93" s="185"/>
      <c r="G93" s="186">
        <f>SUM(G85:G92)</f>
        <v>0</v>
      </c>
      <c r="H93" s="187"/>
      <c r="I93" s="188">
        <f>SUM(I85:I92)</f>
        <v>3.713135625</v>
      </c>
      <c r="O93" s="165">
        <v>4</v>
      </c>
      <c r="BA93" s="189">
        <f>SUM(BA85:BA92)</f>
        <v>0</v>
      </c>
      <c r="BB93" s="189">
        <f>SUM(BB85:BB92)</f>
        <v>0</v>
      </c>
      <c r="BC93" s="189">
        <f>SUM(BC85:BC92)</f>
        <v>0</v>
      </c>
      <c r="BD93" s="189">
        <f>SUM(BD85:BD92)</f>
        <v>0</v>
      </c>
      <c r="BE93" s="189">
        <f>SUM(BE85:BE92)</f>
        <v>0</v>
      </c>
    </row>
    <row r="94" spans="1:15" ht="12.75">
      <c r="A94" s="158" t="s">
        <v>65</v>
      </c>
      <c r="B94" s="159" t="s">
        <v>184</v>
      </c>
      <c r="C94" s="160" t="s">
        <v>185</v>
      </c>
      <c r="D94" s="161"/>
      <c r="E94" s="162"/>
      <c r="F94" s="162"/>
      <c r="G94" s="163"/>
      <c r="H94" s="164"/>
      <c r="I94" s="164"/>
      <c r="O94" s="165">
        <v>1</v>
      </c>
    </row>
    <row r="95" spans="1:57" ht="12.75">
      <c r="A95" s="166">
        <v>32</v>
      </c>
      <c r="B95" s="167" t="s">
        <v>186</v>
      </c>
      <c r="C95" s="168" t="s">
        <v>187</v>
      </c>
      <c r="D95" s="169" t="s">
        <v>90</v>
      </c>
      <c r="E95" s="170">
        <v>76</v>
      </c>
      <c r="F95" s="170">
        <v>0</v>
      </c>
      <c r="G95" s="171">
        <f>E95*F95</f>
        <v>0</v>
      </c>
      <c r="H95" s="172">
        <v>0.002</v>
      </c>
      <c r="I95" s="172">
        <f>E95*H95</f>
        <v>0.152</v>
      </c>
      <c r="O95" s="165">
        <v>2</v>
      </c>
      <c r="AA95" s="138">
        <v>12</v>
      </c>
      <c r="AB95" s="138">
        <v>1</v>
      </c>
      <c r="AC95" s="138">
        <v>32</v>
      </c>
      <c r="AZ95" s="138">
        <v>1</v>
      </c>
      <c r="BA95" s="138">
        <f>IF(AZ95=1,G95,0)</f>
        <v>0</v>
      </c>
      <c r="BB95" s="138">
        <f>IF(AZ95=2,G95,0)</f>
        <v>0</v>
      </c>
      <c r="BC95" s="138">
        <f>IF(AZ95=3,G95,0)</f>
        <v>0</v>
      </c>
      <c r="BD95" s="138">
        <f>IF(AZ95=4,G95,0)</f>
        <v>0</v>
      </c>
      <c r="BE95" s="138">
        <f>IF(AZ95=5,G95,0)</f>
        <v>0</v>
      </c>
    </row>
    <row r="96" spans="1:15" ht="12.75">
      <c r="A96" s="173"/>
      <c r="B96" s="174"/>
      <c r="C96" s="175" t="s">
        <v>188</v>
      </c>
      <c r="D96" s="176"/>
      <c r="E96" s="177">
        <v>76</v>
      </c>
      <c r="F96" s="178"/>
      <c r="G96" s="179"/>
      <c r="H96" s="180"/>
      <c r="I96" s="180"/>
      <c r="M96" s="181" t="s">
        <v>188</v>
      </c>
      <c r="O96" s="165"/>
    </row>
    <row r="97" spans="1:57" ht="12.75">
      <c r="A97" s="166">
        <v>33</v>
      </c>
      <c r="B97" s="167" t="s">
        <v>189</v>
      </c>
      <c r="C97" s="168" t="s">
        <v>190</v>
      </c>
      <c r="D97" s="169" t="s">
        <v>175</v>
      </c>
      <c r="E97" s="170">
        <v>7.5276</v>
      </c>
      <c r="F97" s="170">
        <v>0</v>
      </c>
      <c r="G97" s="171">
        <f>E97*F97</f>
        <v>0</v>
      </c>
      <c r="H97" s="172">
        <v>0</v>
      </c>
      <c r="I97" s="172">
        <f>E97*H97</f>
        <v>0</v>
      </c>
      <c r="O97" s="165">
        <v>2</v>
      </c>
      <c r="AA97" s="138">
        <v>12</v>
      </c>
      <c r="AB97" s="138">
        <v>1</v>
      </c>
      <c r="AC97" s="138">
        <v>33</v>
      </c>
      <c r="AZ97" s="138">
        <v>1</v>
      </c>
      <c r="BA97" s="138">
        <f>IF(AZ97=1,G97,0)</f>
        <v>0</v>
      </c>
      <c r="BB97" s="138">
        <f>IF(AZ97=2,G97,0)</f>
        <v>0</v>
      </c>
      <c r="BC97" s="138">
        <f>IF(AZ97=3,G97,0)</f>
        <v>0</v>
      </c>
      <c r="BD97" s="138">
        <f>IF(AZ97=4,G97,0)</f>
        <v>0</v>
      </c>
      <c r="BE97" s="138">
        <f>IF(AZ97=5,G97,0)</f>
        <v>0</v>
      </c>
    </row>
    <row r="98" spans="1:15" ht="12.75">
      <c r="A98" s="173"/>
      <c r="B98" s="174"/>
      <c r="C98" s="175" t="s">
        <v>191</v>
      </c>
      <c r="D98" s="176"/>
      <c r="E98" s="177">
        <v>7.5276</v>
      </c>
      <c r="F98" s="178"/>
      <c r="G98" s="179"/>
      <c r="H98" s="180"/>
      <c r="I98" s="180"/>
      <c r="M98" s="181" t="s">
        <v>191</v>
      </c>
      <c r="O98" s="165"/>
    </row>
    <row r="99" spans="1:57" ht="12.75">
      <c r="A99" s="166">
        <v>34</v>
      </c>
      <c r="B99" s="167" t="s">
        <v>192</v>
      </c>
      <c r="C99" s="168" t="s">
        <v>193</v>
      </c>
      <c r="D99" s="169" t="s">
        <v>175</v>
      </c>
      <c r="E99" s="170">
        <v>12.546</v>
      </c>
      <c r="F99" s="170">
        <v>0</v>
      </c>
      <c r="G99" s="171">
        <f>E99*F99</f>
        <v>0</v>
      </c>
      <c r="H99" s="172">
        <v>0</v>
      </c>
      <c r="I99" s="172">
        <f>E99*H99</f>
        <v>0</v>
      </c>
      <c r="O99" s="165">
        <v>2</v>
      </c>
      <c r="AA99" s="138">
        <v>12</v>
      </c>
      <c r="AB99" s="138">
        <v>1</v>
      </c>
      <c r="AC99" s="138">
        <v>34</v>
      </c>
      <c r="AZ99" s="138">
        <v>1</v>
      </c>
      <c r="BA99" s="138">
        <f>IF(AZ99=1,G99,0)</f>
        <v>0</v>
      </c>
      <c r="BB99" s="138">
        <f>IF(AZ99=2,G99,0)</f>
        <v>0</v>
      </c>
      <c r="BC99" s="138">
        <f>IF(AZ99=3,G99,0)</f>
        <v>0</v>
      </c>
      <c r="BD99" s="138">
        <f>IF(AZ99=4,G99,0)</f>
        <v>0</v>
      </c>
      <c r="BE99" s="138">
        <f>IF(AZ99=5,G99,0)</f>
        <v>0</v>
      </c>
    </row>
    <row r="100" spans="1:15" ht="12.75">
      <c r="A100" s="173"/>
      <c r="B100" s="174"/>
      <c r="C100" s="175" t="s">
        <v>194</v>
      </c>
      <c r="D100" s="176"/>
      <c r="E100" s="177">
        <v>12.546</v>
      </c>
      <c r="F100" s="178"/>
      <c r="G100" s="179"/>
      <c r="H100" s="180"/>
      <c r="I100" s="180"/>
      <c r="M100" s="181" t="s">
        <v>194</v>
      </c>
      <c r="O100" s="165"/>
    </row>
    <row r="101" spans="1:57" ht="12.75">
      <c r="A101" s="166">
        <v>35</v>
      </c>
      <c r="B101" s="167" t="s">
        <v>195</v>
      </c>
      <c r="C101" s="168" t="s">
        <v>196</v>
      </c>
      <c r="D101" s="169" t="s">
        <v>175</v>
      </c>
      <c r="E101" s="170">
        <v>25.092</v>
      </c>
      <c r="F101" s="170">
        <v>0</v>
      </c>
      <c r="G101" s="171">
        <f>E101*F101</f>
        <v>0</v>
      </c>
      <c r="H101" s="172">
        <v>0</v>
      </c>
      <c r="I101" s="172">
        <f>E101*H101</f>
        <v>0</v>
      </c>
      <c r="O101" s="165">
        <v>2</v>
      </c>
      <c r="AA101" s="138">
        <v>12</v>
      </c>
      <c r="AB101" s="138">
        <v>1</v>
      </c>
      <c r="AC101" s="138">
        <v>35</v>
      </c>
      <c r="AZ101" s="138">
        <v>1</v>
      </c>
      <c r="BA101" s="138">
        <f>IF(AZ101=1,G101,0)</f>
        <v>0</v>
      </c>
      <c r="BB101" s="138">
        <f>IF(AZ101=2,G101,0)</f>
        <v>0</v>
      </c>
      <c r="BC101" s="138">
        <f>IF(AZ101=3,G101,0)</f>
        <v>0</v>
      </c>
      <c r="BD101" s="138">
        <f>IF(AZ101=4,G101,0)</f>
        <v>0</v>
      </c>
      <c r="BE101" s="138">
        <f>IF(AZ101=5,G101,0)</f>
        <v>0</v>
      </c>
    </row>
    <row r="102" spans="1:15" ht="12.75">
      <c r="A102" s="173"/>
      <c r="B102" s="174"/>
      <c r="C102" s="175" t="s">
        <v>197</v>
      </c>
      <c r="D102" s="176"/>
      <c r="E102" s="177">
        <v>25.092</v>
      </c>
      <c r="F102" s="178"/>
      <c r="G102" s="179"/>
      <c r="H102" s="180"/>
      <c r="I102" s="180"/>
      <c r="M102" s="181" t="s">
        <v>197</v>
      </c>
      <c r="O102" s="165"/>
    </row>
    <row r="103" spans="1:57" ht="12.75">
      <c r="A103" s="182"/>
      <c r="B103" s="183" t="s">
        <v>66</v>
      </c>
      <c r="C103" s="184" t="str">
        <f>CONCATENATE(B94," ",C94)</f>
        <v>96 Bourání konstrukcí</v>
      </c>
      <c r="D103" s="182"/>
      <c r="E103" s="185"/>
      <c r="F103" s="185"/>
      <c r="G103" s="186">
        <f>SUM(G94:G102)</f>
        <v>0</v>
      </c>
      <c r="H103" s="187"/>
      <c r="I103" s="188">
        <f>SUM(I94:I102)</f>
        <v>0.152</v>
      </c>
      <c r="O103" s="165">
        <v>4</v>
      </c>
      <c r="BA103" s="189">
        <f>SUM(BA94:BA102)</f>
        <v>0</v>
      </c>
      <c r="BB103" s="189">
        <f>SUM(BB94:BB102)</f>
        <v>0</v>
      </c>
      <c r="BC103" s="189">
        <f>SUM(BC94:BC102)</f>
        <v>0</v>
      </c>
      <c r="BD103" s="189">
        <f>SUM(BD94:BD102)</f>
        <v>0</v>
      </c>
      <c r="BE103" s="189">
        <f>SUM(BE94:BE102)</f>
        <v>0</v>
      </c>
    </row>
    <row r="104" spans="1:15" ht="12.75">
      <c r="A104" s="158" t="s">
        <v>65</v>
      </c>
      <c r="B104" s="159" t="s">
        <v>198</v>
      </c>
      <c r="C104" s="160" t="s">
        <v>199</v>
      </c>
      <c r="D104" s="161"/>
      <c r="E104" s="162"/>
      <c r="F104" s="162"/>
      <c r="G104" s="163"/>
      <c r="H104" s="164"/>
      <c r="I104" s="164"/>
      <c r="O104" s="165">
        <v>1</v>
      </c>
    </row>
    <row r="105" spans="1:57" ht="12.75">
      <c r="A105" s="166">
        <v>36</v>
      </c>
      <c r="B105" s="167" t="s">
        <v>200</v>
      </c>
      <c r="C105" s="168" t="s">
        <v>201</v>
      </c>
      <c r="D105" s="169" t="s">
        <v>90</v>
      </c>
      <c r="E105" s="170">
        <v>56</v>
      </c>
      <c r="F105" s="170">
        <v>0</v>
      </c>
      <c r="G105" s="171">
        <f>E105*F105</f>
        <v>0</v>
      </c>
      <c r="H105" s="172">
        <v>0</v>
      </c>
      <c r="I105" s="172">
        <f>E105*H105</f>
        <v>0</v>
      </c>
      <c r="O105" s="165">
        <v>2</v>
      </c>
      <c r="AA105" s="138">
        <v>12</v>
      </c>
      <c r="AB105" s="138">
        <v>1</v>
      </c>
      <c r="AC105" s="138">
        <v>36</v>
      </c>
      <c r="AZ105" s="138">
        <v>1</v>
      </c>
      <c r="BA105" s="138">
        <f>IF(AZ105=1,G105,0)</f>
        <v>0</v>
      </c>
      <c r="BB105" s="138">
        <f>IF(AZ105=2,G105,0)</f>
        <v>0</v>
      </c>
      <c r="BC105" s="138">
        <f>IF(AZ105=3,G105,0)</f>
        <v>0</v>
      </c>
      <c r="BD105" s="138">
        <f>IF(AZ105=4,G105,0)</f>
        <v>0</v>
      </c>
      <c r="BE105" s="138">
        <f>IF(AZ105=5,G105,0)</f>
        <v>0</v>
      </c>
    </row>
    <row r="106" spans="1:57" ht="12.75">
      <c r="A106" s="166">
        <v>37</v>
      </c>
      <c r="B106" s="167" t="s">
        <v>202</v>
      </c>
      <c r="C106" s="168" t="s">
        <v>203</v>
      </c>
      <c r="D106" s="169" t="s">
        <v>73</v>
      </c>
      <c r="E106" s="170">
        <v>38.12</v>
      </c>
      <c r="F106" s="170">
        <v>0</v>
      </c>
      <c r="G106" s="171">
        <f>E106*F106</f>
        <v>0</v>
      </c>
      <c r="H106" s="172">
        <v>0</v>
      </c>
      <c r="I106" s="172">
        <f>E106*H106</f>
        <v>0</v>
      </c>
      <c r="O106" s="165">
        <v>2</v>
      </c>
      <c r="AA106" s="138">
        <v>12</v>
      </c>
      <c r="AB106" s="138">
        <v>1</v>
      </c>
      <c r="AC106" s="138">
        <v>37</v>
      </c>
      <c r="AZ106" s="138">
        <v>1</v>
      </c>
      <c r="BA106" s="138">
        <f>IF(AZ106=1,G106,0)</f>
        <v>0</v>
      </c>
      <c r="BB106" s="138">
        <f>IF(AZ106=2,G106,0)</f>
        <v>0</v>
      </c>
      <c r="BC106" s="138">
        <f>IF(AZ106=3,G106,0)</f>
        <v>0</v>
      </c>
      <c r="BD106" s="138">
        <f>IF(AZ106=4,G106,0)</f>
        <v>0</v>
      </c>
      <c r="BE106" s="138">
        <f>IF(AZ106=5,G106,0)</f>
        <v>0</v>
      </c>
    </row>
    <row r="107" spans="1:15" ht="12.75">
      <c r="A107" s="173"/>
      <c r="B107" s="174"/>
      <c r="C107" s="175" t="s">
        <v>204</v>
      </c>
      <c r="D107" s="176"/>
      <c r="E107" s="177">
        <v>38.12</v>
      </c>
      <c r="F107" s="178"/>
      <c r="G107" s="179"/>
      <c r="H107" s="180"/>
      <c r="I107" s="180"/>
      <c r="M107" s="181" t="s">
        <v>204</v>
      </c>
      <c r="O107" s="165"/>
    </row>
    <row r="108" spans="1:57" ht="12.75">
      <c r="A108" s="166">
        <v>38</v>
      </c>
      <c r="B108" s="167" t="s">
        <v>205</v>
      </c>
      <c r="C108" s="168" t="s">
        <v>206</v>
      </c>
      <c r="D108" s="169" t="s">
        <v>73</v>
      </c>
      <c r="E108" s="170">
        <v>73.741</v>
      </c>
      <c r="F108" s="170">
        <v>0</v>
      </c>
      <c r="G108" s="171">
        <f>E108*F108</f>
        <v>0</v>
      </c>
      <c r="H108" s="172">
        <v>0</v>
      </c>
      <c r="I108" s="172">
        <f>E108*H108</f>
        <v>0</v>
      </c>
      <c r="O108" s="165">
        <v>2</v>
      </c>
      <c r="AA108" s="138">
        <v>12</v>
      </c>
      <c r="AB108" s="138">
        <v>1</v>
      </c>
      <c r="AC108" s="138">
        <v>38</v>
      </c>
      <c r="AZ108" s="138">
        <v>1</v>
      </c>
      <c r="BA108" s="138">
        <f>IF(AZ108=1,G108,0)</f>
        <v>0</v>
      </c>
      <c r="BB108" s="138">
        <f>IF(AZ108=2,G108,0)</f>
        <v>0</v>
      </c>
      <c r="BC108" s="138">
        <f>IF(AZ108=3,G108,0)</f>
        <v>0</v>
      </c>
      <c r="BD108" s="138">
        <f>IF(AZ108=4,G108,0)</f>
        <v>0</v>
      </c>
      <c r="BE108" s="138">
        <f>IF(AZ108=5,G108,0)</f>
        <v>0</v>
      </c>
    </row>
    <row r="109" spans="1:15" ht="12.75">
      <c r="A109" s="173"/>
      <c r="B109" s="174"/>
      <c r="C109" s="175" t="s">
        <v>207</v>
      </c>
      <c r="D109" s="176"/>
      <c r="E109" s="177">
        <v>73.741</v>
      </c>
      <c r="F109" s="178"/>
      <c r="G109" s="179"/>
      <c r="H109" s="180"/>
      <c r="I109" s="180"/>
      <c r="M109" s="181" t="s">
        <v>207</v>
      </c>
      <c r="O109" s="165"/>
    </row>
    <row r="110" spans="1:57" ht="12.75">
      <c r="A110" s="166">
        <v>39</v>
      </c>
      <c r="B110" s="167" t="s">
        <v>208</v>
      </c>
      <c r="C110" s="168" t="s">
        <v>209</v>
      </c>
      <c r="D110" s="169" t="s">
        <v>73</v>
      </c>
      <c r="E110" s="170">
        <v>347.8</v>
      </c>
      <c r="F110" s="170">
        <v>0</v>
      </c>
      <c r="G110" s="171">
        <f>E110*F110</f>
        <v>0</v>
      </c>
      <c r="H110" s="172">
        <v>0</v>
      </c>
      <c r="I110" s="172">
        <f>E110*H110</f>
        <v>0</v>
      </c>
      <c r="O110" s="165">
        <v>2</v>
      </c>
      <c r="AA110" s="138">
        <v>12</v>
      </c>
      <c r="AB110" s="138">
        <v>1</v>
      </c>
      <c r="AC110" s="138">
        <v>39</v>
      </c>
      <c r="AZ110" s="138">
        <v>1</v>
      </c>
      <c r="BA110" s="138">
        <f>IF(AZ110=1,G110,0)</f>
        <v>0</v>
      </c>
      <c r="BB110" s="138">
        <f>IF(AZ110=2,G110,0)</f>
        <v>0</v>
      </c>
      <c r="BC110" s="138">
        <f>IF(AZ110=3,G110,0)</f>
        <v>0</v>
      </c>
      <c r="BD110" s="138">
        <f>IF(AZ110=4,G110,0)</f>
        <v>0</v>
      </c>
      <c r="BE110" s="138">
        <f>IF(AZ110=5,G110,0)</f>
        <v>0</v>
      </c>
    </row>
    <row r="111" spans="1:15" ht="12.75">
      <c r="A111" s="173"/>
      <c r="B111" s="174"/>
      <c r="C111" s="175" t="s">
        <v>210</v>
      </c>
      <c r="D111" s="176"/>
      <c r="E111" s="177">
        <v>347.8</v>
      </c>
      <c r="F111" s="178"/>
      <c r="G111" s="179"/>
      <c r="H111" s="180"/>
      <c r="I111" s="180"/>
      <c r="M111" s="181" t="s">
        <v>210</v>
      </c>
      <c r="O111" s="165"/>
    </row>
    <row r="112" spans="1:57" ht="12.75">
      <c r="A112" s="166">
        <v>40</v>
      </c>
      <c r="B112" s="167" t="s">
        <v>211</v>
      </c>
      <c r="C112" s="168" t="s">
        <v>212</v>
      </c>
      <c r="D112" s="169" t="s">
        <v>73</v>
      </c>
      <c r="E112" s="170">
        <v>86.947</v>
      </c>
      <c r="F112" s="170">
        <v>0</v>
      </c>
      <c r="G112" s="171">
        <f>E112*F112</f>
        <v>0</v>
      </c>
      <c r="H112" s="172">
        <v>0</v>
      </c>
      <c r="I112" s="172">
        <f>E112*H112</f>
        <v>0</v>
      </c>
      <c r="O112" s="165">
        <v>2</v>
      </c>
      <c r="AA112" s="138">
        <v>12</v>
      </c>
      <c r="AB112" s="138">
        <v>1</v>
      </c>
      <c r="AC112" s="138">
        <v>40</v>
      </c>
      <c r="AZ112" s="138">
        <v>1</v>
      </c>
      <c r="BA112" s="138">
        <f>IF(AZ112=1,G112,0)</f>
        <v>0</v>
      </c>
      <c r="BB112" s="138">
        <f>IF(AZ112=2,G112,0)</f>
        <v>0</v>
      </c>
      <c r="BC112" s="138">
        <f>IF(AZ112=3,G112,0)</f>
        <v>0</v>
      </c>
      <c r="BD112" s="138">
        <f>IF(AZ112=4,G112,0)</f>
        <v>0</v>
      </c>
      <c r="BE112" s="138">
        <f>IF(AZ112=5,G112,0)</f>
        <v>0</v>
      </c>
    </row>
    <row r="113" spans="1:15" ht="12.75">
      <c r="A113" s="173"/>
      <c r="B113" s="174"/>
      <c r="C113" s="175" t="s">
        <v>213</v>
      </c>
      <c r="D113" s="176"/>
      <c r="E113" s="177">
        <v>86.947</v>
      </c>
      <c r="F113" s="178"/>
      <c r="G113" s="179"/>
      <c r="H113" s="180"/>
      <c r="I113" s="180"/>
      <c r="M113" s="181" t="s">
        <v>213</v>
      </c>
      <c r="O113" s="165"/>
    </row>
    <row r="114" spans="1:57" ht="12.75">
      <c r="A114" s="166">
        <v>41</v>
      </c>
      <c r="B114" s="167" t="s">
        <v>214</v>
      </c>
      <c r="C114" s="168" t="s">
        <v>215</v>
      </c>
      <c r="D114" s="169" t="s">
        <v>73</v>
      </c>
      <c r="E114" s="170">
        <v>73.741</v>
      </c>
      <c r="F114" s="170">
        <v>0</v>
      </c>
      <c r="G114" s="171">
        <f>E114*F114</f>
        <v>0</v>
      </c>
      <c r="H114" s="172">
        <v>0</v>
      </c>
      <c r="I114" s="172">
        <f>E114*H114</f>
        <v>0</v>
      </c>
      <c r="O114" s="165">
        <v>2</v>
      </c>
      <c r="AA114" s="138">
        <v>12</v>
      </c>
      <c r="AB114" s="138">
        <v>1</v>
      </c>
      <c r="AC114" s="138">
        <v>41</v>
      </c>
      <c r="AZ114" s="138">
        <v>1</v>
      </c>
      <c r="BA114" s="138">
        <f>IF(AZ114=1,G114,0)</f>
        <v>0</v>
      </c>
      <c r="BB114" s="138">
        <f>IF(AZ114=2,G114,0)</f>
        <v>0</v>
      </c>
      <c r="BC114" s="138">
        <f>IF(AZ114=3,G114,0)</f>
        <v>0</v>
      </c>
      <c r="BD114" s="138">
        <f>IF(AZ114=4,G114,0)</f>
        <v>0</v>
      </c>
      <c r="BE114" s="138">
        <f>IF(AZ114=5,G114,0)</f>
        <v>0</v>
      </c>
    </row>
    <row r="115" spans="1:57" ht="12.75">
      <c r="A115" s="182"/>
      <c r="B115" s="183" t="s">
        <v>66</v>
      </c>
      <c r="C115" s="184" t="str">
        <f>CONCATENATE(B104," ",C104)</f>
        <v>97 Prorážení otvorů</v>
      </c>
      <c r="D115" s="182"/>
      <c r="E115" s="185"/>
      <c r="F115" s="185"/>
      <c r="G115" s="186">
        <f>SUM(G104:G114)</f>
        <v>0</v>
      </c>
      <c r="H115" s="187"/>
      <c r="I115" s="188">
        <f>SUM(I104:I114)</f>
        <v>0</v>
      </c>
      <c r="O115" s="165">
        <v>4</v>
      </c>
      <c r="BA115" s="189">
        <f>SUM(BA104:BA114)</f>
        <v>0</v>
      </c>
      <c r="BB115" s="189">
        <f>SUM(BB104:BB114)</f>
        <v>0</v>
      </c>
      <c r="BC115" s="189">
        <f>SUM(BC104:BC114)</f>
        <v>0</v>
      </c>
      <c r="BD115" s="189">
        <f>SUM(BD104:BD114)</f>
        <v>0</v>
      </c>
      <c r="BE115" s="189">
        <f>SUM(BE104:BE114)</f>
        <v>0</v>
      </c>
    </row>
    <row r="116" spans="1:15" ht="12.75">
      <c r="A116" s="158" t="s">
        <v>65</v>
      </c>
      <c r="B116" s="159" t="s">
        <v>216</v>
      </c>
      <c r="C116" s="160" t="s">
        <v>217</v>
      </c>
      <c r="D116" s="161"/>
      <c r="E116" s="162"/>
      <c r="F116" s="162"/>
      <c r="G116" s="163"/>
      <c r="H116" s="164"/>
      <c r="I116" s="164"/>
      <c r="O116" s="165">
        <v>1</v>
      </c>
    </row>
    <row r="117" spans="1:57" ht="12.75">
      <c r="A117" s="166">
        <v>42</v>
      </c>
      <c r="B117" s="167" t="s">
        <v>218</v>
      </c>
      <c r="C117" s="168" t="s">
        <v>219</v>
      </c>
      <c r="D117" s="169" t="s">
        <v>73</v>
      </c>
      <c r="E117" s="170">
        <v>3.713</v>
      </c>
      <c r="F117" s="170">
        <v>0</v>
      </c>
      <c r="G117" s="171">
        <f>E117*F117</f>
        <v>0</v>
      </c>
      <c r="H117" s="172">
        <v>0</v>
      </c>
      <c r="I117" s="172">
        <f>E117*H117</f>
        <v>0</v>
      </c>
      <c r="O117" s="165">
        <v>2</v>
      </c>
      <c r="AA117" s="138">
        <v>12</v>
      </c>
      <c r="AB117" s="138">
        <v>1</v>
      </c>
      <c r="AC117" s="138">
        <v>42</v>
      </c>
      <c r="AZ117" s="138">
        <v>1</v>
      </c>
      <c r="BA117" s="138">
        <f>IF(AZ117=1,G117,0)</f>
        <v>0</v>
      </c>
      <c r="BB117" s="138">
        <f>IF(AZ117=2,G117,0)</f>
        <v>0</v>
      </c>
      <c r="BC117" s="138">
        <f>IF(AZ117=3,G117,0)</f>
        <v>0</v>
      </c>
      <c r="BD117" s="138">
        <f>IF(AZ117=4,G117,0)</f>
        <v>0</v>
      </c>
      <c r="BE117" s="138">
        <f>IF(AZ117=5,G117,0)</f>
        <v>0</v>
      </c>
    </row>
    <row r="118" spans="1:57" ht="12.75">
      <c r="A118" s="166">
        <v>43</v>
      </c>
      <c r="B118" s="167" t="s">
        <v>220</v>
      </c>
      <c r="C118" s="168" t="s">
        <v>221</v>
      </c>
      <c r="D118" s="169" t="s">
        <v>73</v>
      </c>
      <c r="E118" s="170">
        <v>19.957</v>
      </c>
      <c r="F118" s="170">
        <v>0</v>
      </c>
      <c r="G118" s="171">
        <f>E118*F118</f>
        <v>0</v>
      </c>
      <c r="H118" s="172">
        <v>0</v>
      </c>
      <c r="I118" s="172">
        <f>E118*H118</f>
        <v>0</v>
      </c>
      <c r="O118" s="165">
        <v>2</v>
      </c>
      <c r="AA118" s="138">
        <v>12</v>
      </c>
      <c r="AB118" s="138">
        <v>1</v>
      </c>
      <c r="AC118" s="138">
        <v>43</v>
      </c>
      <c r="AZ118" s="138">
        <v>1</v>
      </c>
      <c r="BA118" s="138">
        <f>IF(AZ118=1,G118,0)</f>
        <v>0</v>
      </c>
      <c r="BB118" s="138">
        <f>IF(AZ118=2,G118,0)</f>
        <v>0</v>
      </c>
      <c r="BC118" s="138">
        <f>IF(AZ118=3,G118,0)</f>
        <v>0</v>
      </c>
      <c r="BD118" s="138">
        <f>IF(AZ118=4,G118,0)</f>
        <v>0</v>
      </c>
      <c r="BE118" s="138">
        <f>IF(AZ118=5,G118,0)</f>
        <v>0</v>
      </c>
    </row>
    <row r="119" spans="1:15" ht="12.75">
      <c r="A119" s="173"/>
      <c r="B119" s="174"/>
      <c r="C119" s="175" t="s">
        <v>222</v>
      </c>
      <c r="D119" s="176"/>
      <c r="E119" s="177">
        <v>19.957</v>
      </c>
      <c r="F119" s="178"/>
      <c r="G119" s="179"/>
      <c r="H119" s="180"/>
      <c r="I119" s="180"/>
      <c r="M119" s="181" t="s">
        <v>222</v>
      </c>
      <c r="O119" s="165"/>
    </row>
    <row r="120" spans="1:57" ht="12.75">
      <c r="A120" s="182"/>
      <c r="B120" s="183" t="s">
        <v>66</v>
      </c>
      <c r="C120" s="184" t="str">
        <f>CONCATENATE(B116," ",C116)</f>
        <v>99 Staveništní přesun hmot</v>
      </c>
      <c r="D120" s="182"/>
      <c r="E120" s="185"/>
      <c r="F120" s="185"/>
      <c r="G120" s="186">
        <f>SUM(G116:G119)</f>
        <v>0</v>
      </c>
      <c r="H120" s="187"/>
      <c r="I120" s="188">
        <f>SUM(I116:I119)</f>
        <v>0</v>
      </c>
      <c r="O120" s="165">
        <v>4</v>
      </c>
      <c r="BA120" s="189">
        <f>SUM(BA116:BA119)</f>
        <v>0</v>
      </c>
      <c r="BB120" s="189">
        <f>SUM(BB116:BB119)</f>
        <v>0</v>
      </c>
      <c r="BC120" s="189">
        <f>SUM(BC116:BC119)</f>
        <v>0</v>
      </c>
      <c r="BD120" s="189">
        <f>SUM(BD116:BD119)</f>
        <v>0</v>
      </c>
      <c r="BE120" s="189">
        <f>SUM(BE116:BE119)</f>
        <v>0</v>
      </c>
    </row>
    <row r="121" spans="1:15" ht="12.75">
      <c r="A121" s="158" t="s">
        <v>65</v>
      </c>
      <c r="B121" s="159" t="s">
        <v>223</v>
      </c>
      <c r="C121" s="160" t="s">
        <v>224</v>
      </c>
      <c r="D121" s="161"/>
      <c r="E121" s="162"/>
      <c r="F121" s="162"/>
      <c r="G121" s="163"/>
      <c r="H121" s="164"/>
      <c r="I121" s="164"/>
      <c r="O121" s="165">
        <v>1</v>
      </c>
    </row>
    <row r="122" spans="1:57" ht="12.75">
      <c r="A122" s="166">
        <v>44</v>
      </c>
      <c r="B122" s="167" t="s">
        <v>225</v>
      </c>
      <c r="C122" s="168" t="s">
        <v>226</v>
      </c>
      <c r="D122" s="169" t="s">
        <v>90</v>
      </c>
      <c r="E122" s="170">
        <v>8</v>
      </c>
      <c r="F122" s="170">
        <v>0</v>
      </c>
      <c r="G122" s="171">
        <f>E122*F122</f>
        <v>0</v>
      </c>
      <c r="H122" s="172">
        <v>0</v>
      </c>
      <c r="I122" s="172">
        <f>E122*H122</f>
        <v>0</v>
      </c>
      <c r="O122" s="165">
        <v>2</v>
      </c>
      <c r="AA122" s="138">
        <v>12</v>
      </c>
      <c r="AB122" s="138">
        <v>9</v>
      </c>
      <c r="AC122" s="138">
        <v>44</v>
      </c>
      <c r="AZ122" s="138">
        <v>4</v>
      </c>
      <c r="BA122" s="138">
        <f>IF(AZ122=1,G122,0)</f>
        <v>0</v>
      </c>
      <c r="BB122" s="138">
        <f>IF(AZ122=2,G122,0)</f>
        <v>0</v>
      </c>
      <c r="BC122" s="138">
        <f>IF(AZ122=3,G122,0)</f>
        <v>0</v>
      </c>
      <c r="BD122" s="138">
        <f>IF(AZ122=4,G122,0)</f>
        <v>0</v>
      </c>
      <c r="BE122" s="138">
        <f>IF(AZ122=5,G122,0)</f>
        <v>0</v>
      </c>
    </row>
    <row r="123" spans="1:57" ht="12.75">
      <c r="A123" s="166">
        <v>45</v>
      </c>
      <c r="B123" s="167" t="s">
        <v>227</v>
      </c>
      <c r="C123" s="168" t="s">
        <v>228</v>
      </c>
      <c r="D123" s="169" t="s">
        <v>99</v>
      </c>
      <c r="E123" s="170">
        <v>30</v>
      </c>
      <c r="F123" s="170">
        <v>0</v>
      </c>
      <c r="G123" s="171">
        <f>E123*F123</f>
        <v>0</v>
      </c>
      <c r="H123" s="172">
        <v>0</v>
      </c>
      <c r="I123" s="172">
        <f>E123*H123</f>
        <v>0</v>
      </c>
      <c r="O123" s="165">
        <v>2</v>
      </c>
      <c r="AA123" s="138">
        <v>12</v>
      </c>
      <c r="AB123" s="138">
        <v>9</v>
      </c>
      <c r="AC123" s="138">
        <v>45</v>
      </c>
      <c r="AZ123" s="138">
        <v>4</v>
      </c>
      <c r="BA123" s="138">
        <f>IF(AZ123=1,G123,0)</f>
        <v>0</v>
      </c>
      <c r="BB123" s="138">
        <f>IF(AZ123=2,G123,0)</f>
        <v>0</v>
      </c>
      <c r="BC123" s="138">
        <f>IF(AZ123=3,G123,0)</f>
        <v>0</v>
      </c>
      <c r="BD123" s="138">
        <f>IF(AZ123=4,G123,0)</f>
        <v>0</v>
      </c>
      <c r="BE123" s="138">
        <f>IF(AZ123=5,G123,0)</f>
        <v>0</v>
      </c>
    </row>
    <row r="124" spans="1:15" ht="12.75">
      <c r="A124" s="173"/>
      <c r="B124" s="174"/>
      <c r="C124" s="175" t="s">
        <v>229</v>
      </c>
      <c r="D124" s="176"/>
      <c r="E124" s="177">
        <v>24.5</v>
      </c>
      <c r="F124" s="178"/>
      <c r="G124" s="179"/>
      <c r="H124" s="180"/>
      <c r="I124" s="180"/>
      <c r="M124" s="181" t="s">
        <v>229</v>
      </c>
      <c r="O124" s="165"/>
    </row>
    <row r="125" spans="1:15" ht="12.75">
      <c r="A125" s="173"/>
      <c r="B125" s="174"/>
      <c r="C125" s="175" t="s">
        <v>230</v>
      </c>
      <c r="D125" s="176"/>
      <c r="E125" s="177">
        <v>5.5</v>
      </c>
      <c r="F125" s="178"/>
      <c r="G125" s="179"/>
      <c r="H125" s="180"/>
      <c r="I125" s="180"/>
      <c r="M125" s="181" t="s">
        <v>230</v>
      </c>
      <c r="O125" s="165"/>
    </row>
    <row r="126" spans="1:57" ht="12.75">
      <c r="A126" s="166">
        <v>46</v>
      </c>
      <c r="B126" s="167" t="s">
        <v>231</v>
      </c>
      <c r="C126" s="168" t="s">
        <v>232</v>
      </c>
      <c r="D126" s="169" t="s">
        <v>90</v>
      </c>
      <c r="E126" s="170">
        <v>9</v>
      </c>
      <c r="F126" s="170">
        <v>0</v>
      </c>
      <c r="G126" s="171">
        <f>E126*F126</f>
        <v>0</v>
      </c>
      <c r="H126" s="172">
        <v>0</v>
      </c>
      <c r="I126" s="172">
        <f>E126*H126</f>
        <v>0</v>
      </c>
      <c r="O126" s="165">
        <v>2</v>
      </c>
      <c r="AA126" s="138">
        <v>12</v>
      </c>
      <c r="AB126" s="138">
        <v>9</v>
      </c>
      <c r="AC126" s="138">
        <v>46</v>
      </c>
      <c r="AZ126" s="138">
        <v>4</v>
      </c>
      <c r="BA126" s="138">
        <f>IF(AZ126=1,G126,0)</f>
        <v>0</v>
      </c>
      <c r="BB126" s="138">
        <f>IF(AZ126=2,G126,0)</f>
        <v>0</v>
      </c>
      <c r="BC126" s="138">
        <f>IF(AZ126=3,G126,0)</f>
        <v>0</v>
      </c>
      <c r="BD126" s="138">
        <f>IF(AZ126=4,G126,0)</f>
        <v>0</v>
      </c>
      <c r="BE126" s="138">
        <f>IF(AZ126=5,G126,0)</f>
        <v>0</v>
      </c>
    </row>
    <row r="127" spans="1:57" ht="25.5">
      <c r="A127" s="166">
        <v>47</v>
      </c>
      <c r="B127" s="167" t="s">
        <v>233</v>
      </c>
      <c r="C127" s="168" t="s">
        <v>234</v>
      </c>
      <c r="D127" s="169" t="s">
        <v>90</v>
      </c>
      <c r="E127" s="170">
        <v>18</v>
      </c>
      <c r="F127" s="170">
        <v>0</v>
      </c>
      <c r="G127" s="171">
        <f>E127*F127</f>
        <v>0</v>
      </c>
      <c r="H127" s="172">
        <v>0</v>
      </c>
      <c r="I127" s="172">
        <f>E127*H127</f>
        <v>0</v>
      </c>
      <c r="O127" s="165">
        <v>2</v>
      </c>
      <c r="AA127" s="138">
        <v>12</v>
      </c>
      <c r="AB127" s="138">
        <v>9</v>
      </c>
      <c r="AC127" s="138">
        <v>47</v>
      </c>
      <c r="AZ127" s="138">
        <v>4</v>
      </c>
      <c r="BA127" s="138">
        <f>IF(AZ127=1,G127,0)</f>
        <v>0</v>
      </c>
      <c r="BB127" s="138">
        <f>IF(AZ127=2,G127,0)</f>
        <v>0</v>
      </c>
      <c r="BC127" s="138">
        <f>IF(AZ127=3,G127,0)</f>
        <v>0</v>
      </c>
      <c r="BD127" s="138">
        <f>IF(AZ127=4,G127,0)</f>
        <v>0</v>
      </c>
      <c r="BE127" s="138">
        <f>IF(AZ127=5,G127,0)</f>
        <v>0</v>
      </c>
    </row>
    <row r="128" spans="1:15" ht="12.75">
      <c r="A128" s="173"/>
      <c r="B128" s="174"/>
      <c r="C128" s="175" t="s">
        <v>235</v>
      </c>
      <c r="D128" s="176"/>
      <c r="E128" s="177">
        <v>18</v>
      </c>
      <c r="F128" s="178"/>
      <c r="G128" s="179"/>
      <c r="H128" s="180"/>
      <c r="I128" s="180"/>
      <c r="M128" s="181" t="s">
        <v>235</v>
      </c>
      <c r="O128" s="165"/>
    </row>
    <row r="129" spans="1:57" ht="12.75">
      <c r="A129" s="182"/>
      <c r="B129" s="183" t="s">
        <v>66</v>
      </c>
      <c r="C129" s="184" t="str">
        <f>CONCATENATE(B121," ",C121)</f>
        <v>M21 Elektromontáže</v>
      </c>
      <c r="D129" s="182"/>
      <c r="E129" s="185"/>
      <c r="F129" s="185"/>
      <c r="G129" s="186">
        <f>SUM(G121:G128)</f>
        <v>0</v>
      </c>
      <c r="H129" s="187"/>
      <c r="I129" s="188">
        <f>SUM(I121:I128)</f>
        <v>0</v>
      </c>
      <c r="O129" s="165">
        <v>4</v>
      </c>
      <c r="BA129" s="189">
        <f>SUM(BA121:BA128)</f>
        <v>0</v>
      </c>
      <c r="BB129" s="189">
        <f>SUM(BB121:BB128)</f>
        <v>0</v>
      </c>
      <c r="BC129" s="189">
        <f>SUM(BC121:BC128)</f>
        <v>0</v>
      </c>
      <c r="BD129" s="189">
        <f>SUM(BD121:BD128)</f>
        <v>0</v>
      </c>
      <c r="BE129" s="189">
        <f>SUM(BE121:BE128)</f>
        <v>0</v>
      </c>
    </row>
    <row r="130" ht="12.75">
      <c r="E130" s="138"/>
    </row>
    <row r="131" ht="12.75">
      <c r="E131" s="138"/>
    </row>
    <row r="132" ht="12.75">
      <c r="E132" s="138"/>
    </row>
    <row r="133" ht="12.75">
      <c r="E133" s="138"/>
    </row>
    <row r="134" ht="12.75">
      <c r="E134" s="138"/>
    </row>
    <row r="135" ht="12.75">
      <c r="E135" s="138"/>
    </row>
    <row r="136" ht="12.75">
      <c r="E136" s="138"/>
    </row>
    <row r="137" ht="12.75">
      <c r="E137" s="138"/>
    </row>
    <row r="138" ht="12.75">
      <c r="E138" s="138"/>
    </row>
    <row r="139" ht="12.75">
      <c r="E139" s="138"/>
    </row>
    <row r="140" ht="12.75">
      <c r="E140" s="138"/>
    </row>
    <row r="141" ht="12.75">
      <c r="E141" s="138"/>
    </row>
    <row r="142" ht="12.75">
      <c r="E142" s="138"/>
    </row>
    <row r="143" ht="12.75">
      <c r="E143" s="138"/>
    </row>
    <row r="144" ht="12.75">
      <c r="E144" s="138"/>
    </row>
    <row r="145" ht="12.75">
      <c r="E145" s="138"/>
    </row>
    <row r="146" ht="12.75">
      <c r="E146" s="138"/>
    </row>
    <row r="147" ht="12.75">
      <c r="E147" s="138"/>
    </row>
    <row r="148" ht="12.75">
      <c r="E148" s="138"/>
    </row>
    <row r="149" ht="12.75">
      <c r="E149" s="138"/>
    </row>
    <row r="150" ht="12.75">
      <c r="E150" s="138"/>
    </row>
    <row r="151" ht="12.75">
      <c r="E151" s="138"/>
    </row>
    <row r="152" ht="12.75">
      <c r="E152" s="138"/>
    </row>
    <row r="153" spans="1:7" ht="12.75">
      <c r="A153" s="190"/>
      <c r="B153" s="190"/>
      <c r="C153" s="190"/>
      <c r="D153" s="190"/>
      <c r="E153" s="190"/>
      <c r="F153" s="190"/>
      <c r="G153" s="190"/>
    </row>
    <row r="154" spans="1:7" ht="12.75">
      <c r="A154" s="190"/>
      <c r="B154" s="190"/>
      <c r="C154" s="190"/>
      <c r="D154" s="190"/>
      <c r="E154" s="190"/>
      <c r="F154" s="190"/>
      <c r="G154" s="190"/>
    </row>
    <row r="155" spans="1:7" ht="12.75">
      <c r="A155" s="190"/>
      <c r="B155" s="190"/>
      <c r="C155" s="190"/>
      <c r="D155" s="190"/>
      <c r="E155" s="190"/>
      <c r="F155" s="190"/>
      <c r="G155" s="190"/>
    </row>
    <row r="156" spans="1:7" ht="12.75">
      <c r="A156" s="190"/>
      <c r="B156" s="190"/>
      <c r="C156" s="190"/>
      <c r="D156" s="190"/>
      <c r="E156" s="190"/>
      <c r="F156" s="190"/>
      <c r="G156" s="190"/>
    </row>
    <row r="157" ht="12.75">
      <c r="E157" s="138"/>
    </row>
    <row r="158" ht="12.75">
      <c r="E158" s="138"/>
    </row>
    <row r="159" ht="12.75">
      <c r="E159" s="138"/>
    </row>
    <row r="160" ht="12.75">
      <c r="E160" s="138"/>
    </row>
    <row r="161" ht="12.75">
      <c r="E161" s="138"/>
    </row>
    <row r="162" ht="12.75">
      <c r="E162" s="138"/>
    </row>
    <row r="163" ht="12.75">
      <c r="E163" s="138"/>
    </row>
    <row r="164" ht="12.75">
      <c r="E164" s="138"/>
    </row>
    <row r="165" ht="12.75">
      <c r="E165" s="138"/>
    </row>
    <row r="166" ht="12.75">
      <c r="E166" s="138"/>
    </row>
    <row r="167" ht="12.75">
      <c r="E167" s="138"/>
    </row>
    <row r="168" ht="12.75">
      <c r="E168" s="138"/>
    </row>
    <row r="169" ht="12.75">
      <c r="E169" s="138"/>
    </row>
    <row r="170" ht="12.75">
      <c r="E170" s="138"/>
    </row>
    <row r="171" ht="12.75">
      <c r="E171" s="138"/>
    </row>
    <row r="172" ht="12.75">
      <c r="E172" s="138"/>
    </row>
    <row r="173" ht="12.75">
      <c r="E173" s="138"/>
    </row>
    <row r="174" ht="12.75">
      <c r="E174" s="138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spans="1:2" ht="12.75">
      <c r="A182" s="191"/>
      <c r="B182" s="191"/>
    </row>
    <row r="183" spans="1:7" ht="12.75">
      <c r="A183" s="190"/>
      <c r="B183" s="190"/>
      <c r="C183" s="193"/>
      <c r="D183" s="193"/>
      <c r="E183" s="194"/>
      <c r="F183" s="193"/>
      <c r="G183" s="195"/>
    </row>
    <row r="184" spans="1:7" ht="12.75">
      <c r="A184" s="196"/>
      <c r="B184" s="196"/>
      <c r="C184" s="190"/>
      <c r="D184" s="190"/>
      <c r="E184" s="197"/>
      <c r="F184" s="190"/>
      <c r="G184" s="190"/>
    </row>
    <row r="185" spans="1:7" ht="12.75">
      <c r="A185" s="190"/>
      <c r="B185" s="190"/>
      <c r="C185" s="190"/>
      <c r="D185" s="190"/>
      <c r="E185" s="197"/>
      <c r="F185" s="190"/>
      <c r="G185" s="190"/>
    </row>
    <row r="186" spans="1:7" ht="12.75">
      <c r="A186" s="190"/>
      <c r="B186" s="190"/>
      <c r="C186" s="190"/>
      <c r="D186" s="190"/>
      <c r="E186" s="197"/>
      <c r="F186" s="190"/>
      <c r="G186" s="190"/>
    </row>
    <row r="187" spans="1:7" ht="12.75">
      <c r="A187" s="190"/>
      <c r="B187" s="190"/>
      <c r="C187" s="190"/>
      <c r="D187" s="190"/>
      <c r="E187" s="197"/>
      <c r="F187" s="190"/>
      <c r="G187" s="190"/>
    </row>
    <row r="188" spans="1:7" ht="12.75">
      <c r="A188" s="190"/>
      <c r="B188" s="190"/>
      <c r="C188" s="190"/>
      <c r="D188" s="190"/>
      <c r="E188" s="197"/>
      <c r="F188" s="190"/>
      <c r="G188" s="190"/>
    </row>
    <row r="189" spans="1:7" ht="12.75">
      <c r="A189" s="190"/>
      <c r="B189" s="190"/>
      <c r="C189" s="190"/>
      <c r="D189" s="190"/>
      <c r="E189" s="197"/>
      <c r="F189" s="190"/>
      <c r="G189" s="190"/>
    </row>
    <row r="190" spans="1:7" ht="12.75">
      <c r="A190" s="190"/>
      <c r="B190" s="190"/>
      <c r="C190" s="190"/>
      <c r="D190" s="190"/>
      <c r="E190" s="197"/>
      <c r="F190" s="190"/>
      <c r="G190" s="190"/>
    </row>
    <row r="191" spans="1:7" ht="12.75">
      <c r="A191" s="190"/>
      <c r="B191" s="190"/>
      <c r="C191" s="190"/>
      <c r="D191" s="190"/>
      <c r="E191" s="197"/>
      <c r="F191" s="190"/>
      <c r="G191" s="190"/>
    </row>
    <row r="192" spans="1:7" ht="12.75">
      <c r="A192" s="190"/>
      <c r="B192" s="190"/>
      <c r="C192" s="190"/>
      <c r="D192" s="190"/>
      <c r="E192" s="197"/>
      <c r="F192" s="190"/>
      <c r="G192" s="190"/>
    </row>
    <row r="193" spans="1:7" ht="12.75">
      <c r="A193" s="190"/>
      <c r="B193" s="190"/>
      <c r="C193" s="190"/>
      <c r="D193" s="190"/>
      <c r="E193" s="197"/>
      <c r="F193" s="190"/>
      <c r="G193" s="190"/>
    </row>
    <row r="194" spans="1:7" ht="12.75">
      <c r="A194" s="190"/>
      <c r="B194" s="190"/>
      <c r="C194" s="190"/>
      <c r="D194" s="190"/>
      <c r="E194" s="197"/>
      <c r="F194" s="190"/>
      <c r="G194" s="190"/>
    </row>
    <row r="195" spans="1:7" ht="12.75">
      <c r="A195" s="190"/>
      <c r="B195" s="190"/>
      <c r="C195" s="190"/>
      <c r="D195" s="190"/>
      <c r="E195" s="197"/>
      <c r="F195" s="190"/>
      <c r="G195" s="190"/>
    </row>
    <row r="196" spans="1:7" ht="12.75">
      <c r="A196" s="190"/>
      <c r="B196" s="190"/>
      <c r="C196" s="190"/>
      <c r="D196" s="190"/>
      <c r="E196" s="197"/>
      <c r="F196" s="190"/>
      <c r="G196" s="190"/>
    </row>
  </sheetData>
  <sheetProtection/>
  <mergeCells count="54">
    <mergeCell ref="C119:D119"/>
    <mergeCell ref="C124:D124"/>
    <mergeCell ref="C125:D125"/>
    <mergeCell ref="C128:D128"/>
    <mergeCell ref="C107:D107"/>
    <mergeCell ref="C109:D109"/>
    <mergeCell ref="C111:D111"/>
    <mergeCell ref="C113:D113"/>
    <mergeCell ref="C96:D96"/>
    <mergeCell ref="C98:D98"/>
    <mergeCell ref="C100:D100"/>
    <mergeCell ref="C102:D102"/>
    <mergeCell ref="C87:D87"/>
    <mergeCell ref="C88:D88"/>
    <mergeCell ref="C89:D89"/>
    <mergeCell ref="C90:D90"/>
    <mergeCell ref="C74:D74"/>
    <mergeCell ref="C75:D75"/>
    <mergeCell ref="C79:D79"/>
    <mergeCell ref="C80:D80"/>
    <mergeCell ref="C82:D82"/>
    <mergeCell ref="C83:D83"/>
    <mergeCell ref="C58:D58"/>
    <mergeCell ref="C61:D61"/>
    <mergeCell ref="C70:D70"/>
    <mergeCell ref="C47:D47"/>
    <mergeCell ref="C48:D48"/>
    <mergeCell ref="C52:D52"/>
    <mergeCell ref="C53:D53"/>
    <mergeCell ref="C54:D54"/>
    <mergeCell ref="C55:D55"/>
    <mergeCell ref="C35:D35"/>
    <mergeCell ref="C38:D38"/>
    <mergeCell ref="C42:D42"/>
    <mergeCell ref="C43:D43"/>
    <mergeCell ref="C45:D45"/>
    <mergeCell ref="C46:D46"/>
    <mergeCell ref="C27:D27"/>
    <mergeCell ref="C28:D28"/>
    <mergeCell ref="C29:D29"/>
    <mergeCell ref="C30:D30"/>
    <mergeCell ref="C14:D14"/>
    <mergeCell ref="C15:D15"/>
    <mergeCell ref="C16:D16"/>
    <mergeCell ref="C21:D21"/>
    <mergeCell ref="C23:D23"/>
    <mergeCell ref="A1:I1"/>
    <mergeCell ref="A3:B3"/>
    <mergeCell ref="A4:B4"/>
    <mergeCell ref="G4:I4"/>
    <mergeCell ref="C9:D9"/>
    <mergeCell ref="C10:D10"/>
    <mergeCell ref="C11:D11"/>
    <mergeCell ref="C13:D13"/>
  </mergeCells>
  <printOptions/>
  <pageMargins left="0.5905511811023623" right="0.3937007874015748" top="0.1968503937007874" bottom="0.3937007874015748" header="0" footer="0.1968503937007874"/>
  <pageSetup horizontalDpi="300" verticalDpi="3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2013-06-15T09:03:29Z</cp:lastPrinted>
  <dcterms:created xsi:type="dcterms:W3CDTF">2013-06-15T08:51:30Z</dcterms:created>
  <dcterms:modified xsi:type="dcterms:W3CDTF">2013-06-15T09:04:07Z</dcterms:modified>
  <cp:category/>
  <cp:version/>
  <cp:contentType/>
  <cp:contentStatus/>
</cp:coreProperties>
</file>